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COMAPA GOMEZ FARIAS  3 TRIM 2025\"/>
    </mc:Choice>
  </mc:AlternateContent>
  <bookViews>
    <workbookView xWindow="0" yWindow="0" windowWidth="20490" windowHeight="7455" activeTab="3"/>
  </bookViews>
  <sheets>
    <sheet name="1" sheetId="1" r:id="rId1"/>
    <sheet name="2" sheetId="2" r:id="rId2"/>
    <sheet name="8" sheetId="3" r:id="rId3"/>
    <sheet name="9.1" sheetId="4" r:id="rId4"/>
  </sheets>
  <externalReferences>
    <externalReference r:id="rId5"/>
  </externalReferences>
  <definedNames>
    <definedName name="_xlnm._FilterDatabase" localSheetId="3" hidden="1">'9.1'!$C$9:$H$82</definedName>
    <definedName name="ANEXO">#REF!</definedName>
    <definedName name="_xlnm.Print_Area" localSheetId="0">'1'!$A$1:$E$74</definedName>
    <definedName name="_xlnm.Print_Area" localSheetId="1">'2'!$B$1:$I$63</definedName>
    <definedName name="_xlnm.Print_Area" localSheetId="2">'8'!$B$1:$H$59</definedName>
    <definedName name="_xlnm.Print_Area" localSheetId="3">'9.1'!$A$1:$H$89</definedName>
    <definedName name="_xlnm.Print_Titles" localSheetId="0">'1'!$1:$8</definedName>
    <definedName name="_xlnm.Print_Titles" localSheetId="1">'2'!$1:$6</definedName>
    <definedName name="_xlnm.Print_Titles" localSheetId="2">'8'!$1:$7</definedName>
    <definedName name="_xlnm.Print_Titles" localSheetId="3">'9.1'!$1:$9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E12" i="4"/>
  <c r="E13" i="4"/>
  <c r="E14" i="4"/>
  <c r="E15" i="4"/>
  <c r="E16" i="4"/>
  <c r="E17" i="4"/>
  <c r="E18" i="4"/>
  <c r="E19" i="4"/>
  <c r="H19" i="4" s="1"/>
  <c r="E20" i="4"/>
  <c r="H20" i="4" s="1"/>
  <c r="E21" i="4"/>
  <c r="H21" i="4" s="1"/>
  <c r="E22" i="4"/>
  <c r="E23" i="4"/>
  <c r="E24" i="4"/>
  <c r="E25" i="4"/>
  <c r="E26" i="4"/>
  <c r="E27" i="4"/>
  <c r="H27" i="4" s="1"/>
  <c r="E29" i="4"/>
  <c r="E30" i="4"/>
  <c r="E31" i="4"/>
  <c r="H31" i="4" s="1"/>
  <c r="E32" i="4"/>
  <c r="H32" i="4" s="1"/>
  <c r="E33" i="4"/>
  <c r="H33" i="4" s="1"/>
  <c r="E34" i="4"/>
  <c r="H34" i="4" s="1"/>
  <c r="E35" i="4"/>
  <c r="E36" i="4"/>
  <c r="E37" i="4"/>
  <c r="H37" i="4" s="1"/>
  <c r="E39" i="4"/>
  <c r="E40" i="4"/>
  <c r="E41" i="4"/>
  <c r="H41" i="4" s="1"/>
  <c r="E42" i="4"/>
  <c r="H42" i="4" s="1"/>
  <c r="E43" i="4"/>
  <c r="H43" i="4" s="1"/>
  <c r="E44" i="4"/>
  <c r="H44" i="4" s="1"/>
  <c r="E45" i="4"/>
  <c r="H45" i="4" s="1"/>
  <c r="E46" i="4"/>
  <c r="H46" i="4" s="1"/>
  <c r="E47" i="4"/>
  <c r="E49" i="4"/>
  <c r="E50" i="4"/>
  <c r="E51" i="4"/>
  <c r="E52" i="4"/>
  <c r="E53" i="4"/>
  <c r="H53" i="4" s="1"/>
  <c r="E54" i="4"/>
  <c r="E55" i="4"/>
  <c r="H55" i="4" s="1"/>
  <c r="E56" i="4"/>
  <c r="H56" i="4" s="1"/>
  <c r="E57" i="4"/>
  <c r="H57" i="4" s="1"/>
  <c r="E58" i="4"/>
  <c r="E59" i="4"/>
  <c r="E60" i="4"/>
  <c r="H60" i="4" s="1"/>
  <c r="E61" i="4"/>
  <c r="H61" i="4" s="1"/>
  <c r="E62" i="4"/>
  <c r="E63" i="4"/>
  <c r="E64" i="4"/>
  <c r="H64" i="4" s="1"/>
  <c r="E65" i="4"/>
  <c r="E66" i="4"/>
  <c r="H66" i="4" s="1"/>
  <c r="E67" i="4"/>
  <c r="H67" i="4" s="1"/>
  <c r="E68" i="4"/>
  <c r="H68" i="4" s="1"/>
  <c r="E69" i="4"/>
  <c r="H69" i="4" s="1"/>
  <c r="E71" i="4"/>
  <c r="H71" i="4" s="1"/>
  <c r="E72" i="4"/>
  <c r="H72" i="4" s="1"/>
  <c r="E73" i="4"/>
  <c r="H73" i="4" s="1"/>
  <c r="E74" i="4"/>
  <c r="E75" i="4"/>
  <c r="H75" i="4" s="1"/>
  <c r="E76" i="4"/>
  <c r="H76" i="4" s="1"/>
  <c r="E77" i="4"/>
  <c r="H77" i="4" s="1"/>
  <c r="E78" i="4"/>
  <c r="H78" i="4" s="1"/>
  <c r="E79" i="4"/>
  <c r="H79" i="4" s="1"/>
  <c r="E80" i="4"/>
  <c r="H80" i="4" s="1"/>
  <c r="E81" i="4"/>
  <c r="H81" i="4" s="1"/>
  <c r="H59" i="4"/>
  <c r="H47" i="4"/>
  <c r="H39" i="4"/>
  <c r="H36" i="4"/>
  <c r="H35" i="4"/>
  <c r="H29" i="4"/>
  <c r="H26" i="4"/>
  <c r="H25" i="4"/>
  <c r="H24" i="4"/>
  <c r="H23" i="4"/>
  <c r="H11" i="4"/>
  <c r="I53" i="2"/>
  <c r="I54" i="2"/>
  <c r="I55" i="2"/>
  <c r="I56" i="2"/>
  <c r="I57" i="2"/>
  <c r="I58" i="2"/>
  <c r="I20" i="2"/>
  <c r="H20" i="2"/>
  <c r="I8" i="2"/>
  <c r="H8" i="2"/>
  <c r="D8" i="2"/>
  <c r="C8" i="2"/>
  <c r="F74" i="4"/>
  <c r="G70" i="4"/>
  <c r="C70" i="4"/>
  <c r="E70" i="4" s="1"/>
  <c r="H65" i="4"/>
  <c r="H63" i="4"/>
  <c r="G62" i="4"/>
  <c r="G58" i="4" s="1"/>
  <c r="F62" i="4"/>
  <c r="F58" i="4" s="1"/>
  <c r="D58" i="4"/>
  <c r="C58" i="4"/>
  <c r="H54" i="4"/>
  <c r="H52" i="4"/>
  <c r="H51" i="4"/>
  <c r="H50" i="4"/>
  <c r="H49" i="4"/>
  <c r="G48" i="4"/>
  <c r="F48" i="4"/>
  <c r="D48" i="4"/>
  <c r="C48" i="4"/>
  <c r="E48" i="4" s="1"/>
  <c r="H40" i="4"/>
  <c r="G38" i="4"/>
  <c r="F38" i="4"/>
  <c r="C38" i="4"/>
  <c r="E38" i="4" s="1"/>
  <c r="H30" i="4"/>
  <c r="G28" i="4"/>
  <c r="F28" i="4"/>
  <c r="D28" i="4"/>
  <c r="C28" i="4"/>
  <c r="H22" i="4"/>
  <c r="G18" i="4"/>
  <c r="F18" i="4"/>
  <c r="D18" i="4"/>
  <c r="C18" i="4"/>
  <c r="H17" i="4"/>
  <c r="H16" i="4"/>
  <c r="H15" i="4"/>
  <c r="H14" i="4"/>
  <c r="H13" i="4"/>
  <c r="H12" i="4"/>
  <c r="G10" i="4"/>
  <c r="F10" i="4"/>
  <c r="D10" i="4"/>
  <c r="C10" i="4"/>
  <c r="G44" i="3"/>
  <c r="F44" i="3"/>
  <c r="D44" i="3"/>
  <c r="C44" i="3"/>
  <c r="H29" i="3"/>
  <c r="H44" i="3" s="1"/>
  <c r="E29" i="3"/>
  <c r="E44" i="3" s="1"/>
  <c r="E28" i="3"/>
  <c r="G20" i="3"/>
  <c r="F20" i="3"/>
  <c r="D20" i="3"/>
  <c r="C20" i="3"/>
  <c r="H19" i="3"/>
  <c r="H18" i="3"/>
  <c r="H17" i="3"/>
  <c r="H16" i="3"/>
  <c r="H15" i="3"/>
  <c r="H14" i="3"/>
  <c r="H13" i="3"/>
  <c r="E13" i="3"/>
  <c r="H12" i="3"/>
  <c r="H11" i="3"/>
  <c r="H10" i="3"/>
  <c r="H20" i="3" s="1"/>
  <c r="E20" i="3"/>
  <c r="C55" i="2"/>
  <c r="I52" i="2"/>
  <c r="I45" i="2"/>
  <c r="H45" i="2"/>
  <c r="H40" i="2"/>
  <c r="H39" i="2" s="1"/>
  <c r="H48" i="2" s="1"/>
  <c r="I39" i="2"/>
  <c r="I48" i="2" s="1"/>
  <c r="I35" i="2"/>
  <c r="H35" i="2"/>
  <c r="I18" i="2"/>
  <c r="H18" i="2"/>
  <c r="D18" i="2"/>
  <c r="C18" i="2"/>
  <c r="E67" i="1"/>
  <c r="C67" i="1"/>
  <c r="E61" i="1"/>
  <c r="C61" i="1"/>
  <c r="E54" i="1"/>
  <c r="C54" i="1"/>
  <c r="E49" i="1"/>
  <c r="C49" i="1"/>
  <c r="E38" i="1"/>
  <c r="C38" i="1"/>
  <c r="E33" i="1"/>
  <c r="C33" i="1"/>
  <c r="E23" i="1"/>
  <c r="C23" i="1"/>
  <c r="E19" i="1"/>
  <c r="C19" i="1"/>
  <c r="E10" i="1"/>
  <c r="C10" i="1"/>
  <c r="C30" i="1" s="1"/>
  <c r="E28" i="4" l="1"/>
  <c r="H62" i="4"/>
  <c r="E10" i="4"/>
  <c r="H10" i="4" s="1"/>
  <c r="H28" i="4"/>
  <c r="H38" i="4"/>
  <c r="H58" i="4"/>
  <c r="F82" i="4"/>
  <c r="H48" i="4"/>
  <c r="G82" i="4"/>
  <c r="D82" i="4"/>
  <c r="H18" i="4"/>
  <c r="E30" i="1"/>
  <c r="C70" i="1"/>
  <c r="C73" i="1" s="1"/>
  <c r="E70" i="1"/>
  <c r="H74" i="4"/>
  <c r="F70" i="4"/>
  <c r="H70" i="4" s="1"/>
  <c r="C82" i="4"/>
  <c r="E82" i="4" l="1"/>
  <c r="H82" i="4"/>
  <c r="E73" i="1"/>
  <c r="H31" i="2"/>
  <c r="H32" i="2" s="1"/>
  <c r="H49" i="2" s="1"/>
  <c r="I31" i="2"/>
  <c r="I32" i="2" s="1"/>
  <c r="I49" i="2" s="1"/>
  <c r="C31" i="2"/>
  <c r="C49" i="2" s="1"/>
  <c r="C20" i="2"/>
  <c r="D31" i="2"/>
  <c r="D49" i="2" s="1"/>
  <c r="D20" i="2"/>
</calcChain>
</file>

<file path=xl/sharedStrings.xml><?xml version="1.0" encoding="utf-8"?>
<sst xmlns="http://schemas.openxmlformats.org/spreadsheetml/2006/main" count="377" uniqueCount="323">
  <si>
    <t>COMISIÓN MUNICIPAL DE AGUA POTABLE Y ALCANTARILLADO DEL MUNICIPIO DE GÓMEZ FARÍAS, TAM.</t>
  </si>
  <si>
    <t>Estado de Actividades</t>
  </si>
  <si>
    <t>Del 01 de Enero al 30 de Septiembre del 2025</t>
  </si>
  <si>
    <t>(Cifras en Pesos)</t>
  </si>
  <si>
    <t>INGRESOS Y OTROS BENEFICIOS</t>
  </si>
  <si>
    <t>Ingresos de la Gestión:</t>
  </si>
  <si>
    <t>4.1.1</t>
  </si>
  <si>
    <t>Impuestos</t>
  </si>
  <si>
    <t>4.1.2</t>
  </si>
  <si>
    <t>Cuotas y aportaciones de seguridad social</t>
  </si>
  <si>
    <t>4.1.3</t>
  </si>
  <si>
    <t>Contribuciones de Mejoras</t>
  </si>
  <si>
    <t>4.1.4</t>
  </si>
  <si>
    <t>Derechos</t>
  </si>
  <si>
    <t>4.1.5</t>
  </si>
  <si>
    <r>
      <t xml:space="preserve">Productos </t>
    </r>
    <r>
      <rPr>
        <sz val="10"/>
        <color rgb="FFFF0000"/>
        <rFont val="Arial"/>
        <family val="2"/>
      </rPr>
      <t/>
    </r>
  </si>
  <si>
    <t>4.1.6</t>
  </si>
  <si>
    <t xml:space="preserve">Aprovechamientos </t>
  </si>
  <si>
    <t>4.1.7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</si>
  <si>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</si>
  <si>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</si>
  <si>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4.2.1</t>
  </si>
  <si>
    <t>Participaciones, Aportaciones, Convenios, Incentivos Derivados de la Colaboración Fiscal y Fondos Distintos de Aportaciones</t>
  </si>
  <si>
    <t>4.2.2</t>
  </si>
  <si>
    <t>Transferencias, Asignaciones, Subsidios y Subvenciones, y Pensiones y Jubilaciones</t>
  </si>
  <si>
    <t>Otros Ingresos y Beneficios</t>
  </si>
  <si>
    <t>4.3.1</t>
  </si>
  <si>
    <t>Ingresos Financieros</t>
  </si>
  <si>
    <t>4.3.2</t>
  </si>
  <si>
    <t>Incremento por Variacion de Inventarios</t>
  </si>
  <si>
    <t>4.3.3</t>
  </si>
  <si>
    <t>Disminucion del Exceso de Estimaciones por Perdida o Deterioro u Obsolescencia</t>
  </si>
  <si>
    <t>4.3.4</t>
  </si>
  <si>
    <t>Disminución del Exceso de Provisiones</t>
  </si>
  <si>
    <t>4.3.9</t>
  </si>
  <si>
    <t>Otros Ingresos y Beneficios Varios</t>
  </si>
  <si>
    <t>Total de Ingresos y Otros Beneficios</t>
  </si>
  <si>
    <t>GASTOS Y OTRAS PÉRDIDAS</t>
  </si>
  <si>
    <t>Gastos de Funcionamiento</t>
  </si>
  <si>
    <t>5.1.1</t>
  </si>
  <si>
    <t>Servicios Personales</t>
  </si>
  <si>
    <t>5.1.2</t>
  </si>
  <si>
    <t>Materiales y Suministros</t>
  </si>
  <si>
    <t>5.1.3</t>
  </si>
  <si>
    <t>Servicios Generales</t>
  </si>
  <si>
    <t>Transferencias, Asignaciones, Subsidios y Otras Ayudas</t>
  </si>
  <si>
    <t>5.2.1</t>
  </si>
  <si>
    <t>Transferencias Internas y Asignaciones al Sector Público</t>
  </si>
  <si>
    <t>5.2.2</t>
  </si>
  <si>
    <t>Transferencias al Resto del Sector Público</t>
  </si>
  <si>
    <t>5.2.3</t>
  </si>
  <si>
    <t>Subsidios y Subvenciones</t>
  </si>
  <si>
    <t>5.2.4</t>
  </si>
  <si>
    <t>Ayudas Sociales</t>
  </si>
  <si>
    <t>5.2.5</t>
  </si>
  <si>
    <t>Pensiones y Jubilaciones</t>
  </si>
  <si>
    <t>5.2.6</t>
  </si>
  <si>
    <t>Transferencias a Fideicomisos, Mandatos y Contratos Análogos</t>
  </si>
  <si>
    <t>5.2.7</t>
  </si>
  <si>
    <t>Transferencias a la Seguridad Social</t>
  </si>
  <si>
    <t>5.2.8</t>
  </si>
  <si>
    <t>Donativos</t>
  </si>
  <si>
    <t>5.2.9</t>
  </si>
  <si>
    <t>Transferencias al Exterior</t>
  </si>
  <si>
    <t>Participaciones y Aportaciones</t>
  </si>
  <si>
    <t>5.3.1</t>
  </si>
  <si>
    <t xml:space="preserve">Participaciones </t>
  </si>
  <si>
    <t>5.3.2</t>
  </si>
  <si>
    <t>Aportaciones</t>
  </si>
  <si>
    <t>5.3.3</t>
  </si>
  <si>
    <t>Convenios</t>
  </si>
  <si>
    <t>Intereses, Comisiones y Otros Gastos de la Deuda Pública</t>
  </si>
  <si>
    <t>5.4.1</t>
  </si>
  <si>
    <t>Intereses de la Deuda Pública</t>
  </si>
  <si>
    <t>5.4.2</t>
  </si>
  <si>
    <t>Comisiones de la Deuda Pública</t>
  </si>
  <si>
    <t>5.4.3</t>
  </si>
  <si>
    <t>Gastos de la Deuda Pública</t>
  </si>
  <si>
    <t>5.4.4</t>
  </si>
  <si>
    <t>Costo por Coberturas</t>
  </si>
  <si>
    <t>5.4.5</t>
  </si>
  <si>
    <t>Apoyos Financieros</t>
  </si>
  <si>
    <t>Otros Gastos y Pérdidas Extraordinarias</t>
  </si>
  <si>
    <t>5.5.1</t>
  </si>
  <si>
    <t xml:space="preserve">Estimaciones, Depreciaciones, Deterioros, Obsolescencia y Amortizaciones </t>
  </si>
  <si>
    <t>5.5.2</t>
  </si>
  <si>
    <t>Provisiones</t>
  </si>
  <si>
    <t>5.5.3</t>
  </si>
  <si>
    <t>Disminución de Inventarios</t>
  </si>
  <si>
    <t>5.5.9</t>
  </si>
  <si>
    <t>Otros Gastos</t>
  </si>
  <si>
    <t>Inversión Pública</t>
  </si>
  <si>
    <t>5.6.1</t>
  </si>
  <si>
    <t>Inversión Pública No Capitalizable</t>
  </si>
  <si>
    <t>Total de Gastos y Otras Pérdidas</t>
  </si>
  <si>
    <t>Resultado del Ejercicio (Ahorro/Desahorro)</t>
  </si>
  <si>
    <t>Estado de Situación Financiera</t>
  </si>
  <si>
    <t>Al 30 de Septiembre del 2025</t>
  </si>
  <si>
    <t>(Cifras en pesos)</t>
  </si>
  <si>
    <t>ACTIVO</t>
  </si>
  <si>
    <t>PASIVO</t>
  </si>
  <si>
    <t>Activo Circulante</t>
  </si>
  <si>
    <t>Pasivo Circulante</t>
  </si>
  <si>
    <t>1.1.1</t>
  </si>
  <si>
    <t>Efectivo y Equivalentes</t>
  </si>
  <si>
    <t>2.1.1</t>
  </si>
  <si>
    <t>Cuentas por Pagar a Corto Plazo</t>
  </si>
  <si>
    <t>1.1.2</t>
  </si>
  <si>
    <t>Derechos a Recibir Efectivo o Equivalentes</t>
  </si>
  <si>
    <t>2.1.2</t>
  </si>
  <si>
    <t>Documentos por Pagar Corto Plazo</t>
  </si>
  <si>
    <t>1.1.3</t>
  </si>
  <si>
    <t>Derechos a Recibir Bienes o Servicios</t>
  </si>
  <si>
    <t>2.1.3</t>
  </si>
  <si>
    <t>Porción a Corto Plazo de la Deuda Pública a Largo Plazo</t>
  </si>
  <si>
    <t>1.1.4</t>
  </si>
  <si>
    <t>Inventarios</t>
  </si>
  <si>
    <t>2.1.4</t>
  </si>
  <si>
    <t>Títulos y Valores a Corto Plazo</t>
  </si>
  <si>
    <t>1.1.5</t>
  </si>
  <si>
    <t>Almacenes</t>
  </si>
  <si>
    <t>2.1.5</t>
  </si>
  <si>
    <t>Pasivos Diferidos a Corto Plazo</t>
  </si>
  <si>
    <t>1.1.6</t>
  </si>
  <si>
    <t>Estimación por Pérdida o Deterioro de Activos Circulantes</t>
  </si>
  <si>
    <t>2.1.6</t>
  </si>
  <si>
    <t>Fondos y Bienes de Terceros en Garantía y/o Administración a Corto Plazo</t>
  </si>
  <si>
    <t>1.1.9</t>
  </si>
  <si>
    <t>Otros Activos Circulantes</t>
  </si>
  <si>
    <t>2.1.7</t>
  </si>
  <si>
    <t>Provisiones a Corto Plazo</t>
  </si>
  <si>
    <t>2.1.9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</si>
  <si>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</si>
  <si>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</si>
  <si>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</si>
  <si>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</si>
  <si>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</si>
  <si>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1.2.1</t>
  </si>
  <si>
    <t>Inversiones Financieras a Largo Plazo</t>
  </si>
  <si>
    <t>2.2.1</t>
  </si>
  <si>
    <t>Cuentas por Pagar a Largo Plazo</t>
  </si>
  <si>
    <t>1.2.2</t>
  </si>
  <si>
    <t>Derechos a Recibir Efectivo o Equivalentes a Largo Plazo</t>
  </si>
  <si>
    <t>2.2.2</t>
  </si>
  <si>
    <t>Documentos por Pagar a Largo Plazo</t>
  </si>
  <si>
    <t>1.2.3</t>
  </si>
  <si>
    <t>Bienes Inmuebles, Infraestructura y Construcciónes en Proceso</t>
  </si>
  <si>
    <t>2.2.3</t>
  </si>
  <si>
    <t>Deuda Pública a Largo Plazo</t>
  </si>
  <si>
    <t>1.2.4</t>
  </si>
  <si>
    <t>Bienes Muebles</t>
  </si>
  <si>
    <t>2.2.4</t>
  </si>
  <si>
    <t>Pasivos Diferidos a Largo Plazo</t>
  </si>
  <si>
    <t>1.2.5</t>
  </si>
  <si>
    <t>Activos Intangibles</t>
  </si>
  <si>
    <t>2.2.5</t>
  </si>
  <si>
    <t>Fondos y Bienes de Terceros en Garantia y/o Administración a Largo Plazo</t>
  </si>
  <si>
    <t>1.2.6</t>
  </si>
  <si>
    <t>Depreciaciones, Deterioro y Amortización Acumulada de Bienes</t>
  </si>
  <si>
    <t>2.2.6</t>
  </si>
  <si>
    <t>Provisiones a Largo Plazo</t>
  </si>
  <si>
    <t>1.2.7</t>
  </si>
  <si>
    <t>Activos Diferidos</t>
  </si>
  <si>
    <t>1.2.8</t>
  </si>
  <si>
    <t>Estimación por Pérdida o Deterioro de Activos no Circulantes</t>
  </si>
  <si>
    <t>1.2.9</t>
  </si>
  <si>
    <t>Otros Activos no Circulantes</t>
  </si>
  <si>
    <t>Total de Activos No Circulantes</t>
  </si>
  <si>
    <t>Total de Pasivos No Circulantes</t>
  </si>
  <si>
    <t>Total de Pasivo</t>
  </si>
  <si>
    <t>HACIENDA PÚBLICA / PATRIMONIO</t>
  </si>
  <si>
    <t>Hacienda Pública / Patrimonio Contribuido</t>
  </si>
  <si>
    <t>3.1.1</t>
  </si>
  <si>
    <t>3.1.2</t>
  </si>
  <si>
    <t>Donaciones de Capital</t>
  </si>
  <si>
    <t>3.1.3</t>
  </si>
  <si>
    <t>Actualización de la Hacienda Pública / Patrimonio</t>
  </si>
  <si>
    <t>Hacienda Pública / Patrimonio Generado</t>
  </si>
  <si>
    <t>3.2.1</t>
  </si>
  <si>
    <t>3.2.2</t>
  </si>
  <si>
    <t>Resultado de Ejercicios Anteriores</t>
  </si>
  <si>
    <t>3.2.3</t>
  </si>
  <si>
    <t>Revalúos</t>
  </si>
  <si>
    <t>3.2.4</t>
  </si>
  <si>
    <t>Reservas</t>
  </si>
  <si>
    <t>3.2.5</t>
  </si>
  <si>
    <t>Rectificaciones de Resultados de Ejercicios Anteriores</t>
  </si>
  <si>
    <t>Exceso o Insuficiencia en la Actualización de la Hacienda Pública / Patrimonio</t>
  </si>
  <si>
    <t>3.3.1</t>
  </si>
  <si>
    <t>Resultado por Posición Monetaria</t>
  </si>
  <si>
    <t>3.3.2</t>
  </si>
  <si>
    <t>Resultado por Tenencia de Activos no Monetarios</t>
  </si>
  <si>
    <t>Total Hacienda Pública / Patrimonio</t>
  </si>
  <si>
    <t>Total de Activos</t>
  </si>
  <si>
    <t>Total de Pasivo y Hacienda Pública / Patrimonio</t>
  </si>
  <si>
    <t>LEY DE INGRESOS</t>
  </si>
  <si>
    <t>PRESUPUESTO DE EGRESOS</t>
  </si>
  <si>
    <t>8.1.1</t>
  </si>
  <si>
    <t>Ley de Ingresos Estimada</t>
  </si>
  <si>
    <t>8.2.1</t>
  </si>
  <si>
    <t>Presupuesto de Egresos Aprobado</t>
  </si>
  <si>
    <t>8.1.2</t>
  </si>
  <si>
    <t>Ley de Ingresos por Ejecutar</t>
  </si>
  <si>
    <t>8.2.2</t>
  </si>
  <si>
    <t>Presupuesto de Egresos por Ejercer</t>
  </si>
  <si>
    <t>8.1.3</t>
  </si>
  <si>
    <t>Modificaciones a la Ley de Ingresos Estimada</t>
  </si>
  <si>
    <t>8.2.3</t>
  </si>
  <si>
    <t>Modificaciones al Presupuesto de Egresos Aprobado</t>
  </si>
  <si>
    <t>8.1.4</t>
  </si>
  <si>
    <t>Ley de Ingresos Devengada</t>
  </si>
  <si>
    <t>8.2.4</t>
  </si>
  <si>
    <t>Presupuesto de Egresos Comprometido</t>
  </si>
  <si>
    <t>8.1.5</t>
  </si>
  <si>
    <t>Ley de Ingresos Recaudada</t>
  </si>
  <si>
    <t>8.2.5</t>
  </si>
  <si>
    <t>Presupuesto de Egresos Devengado</t>
  </si>
  <si>
    <t>8.2.6</t>
  </si>
  <si>
    <t>Presupuesto de Egresos Ejercido</t>
  </si>
  <si>
    <t>8.2.7</t>
  </si>
  <si>
    <t>Presupuesto de Egresos Pagado</t>
  </si>
  <si>
    <t>Estado Analítico de Ingresos</t>
  </si>
  <si>
    <t>Rubros de los Ingresos</t>
  </si>
  <si>
    <t>Ingreso</t>
  </si>
  <si>
    <t>Diferencia</t>
  </si>
  <si>
    <t>Estimado</t>
  </si>
  <si>
    <t>Ampliaciones y Reducciones</t>
  </si>
  <si>
    <t xml:space="preserve">Modificado </t>
  </si>
  <si>
    <t>Devengado</t>
  </si>
  <si>
    <t>Recaudado</t>
  </si>
  <si>
    <t>(1)</t>
  </si>
  <si>
    <t>(2)</t>
  </si>
  <si>
    <t>(3= 1 + 2)</t>
  </si>
  <si>
    <t>(4)</t>
  </si>
  <si>
    <t>(5)</t>
  </si>
  <si>
    <t>(6 = 5 - 1)</t>
  </si>
  <si>
    <t>Cuotas y Aportaciones de Seguridad Social</t>
  </si>
  <si>
    <t>Productos</t>
  </si>
  <si>
    <t>Aprovechamientos</t>
  </si>
  <si>
    <t>Ingresos por Venta de Bienes, Prestación de Servicios y Otros Ingresos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</si>
  <si>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</si>
  <si>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</si>
  <si>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</si>
  <si>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</si>
  <si>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</si>
  <si>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color theme="4" tint="-0.249977111117893"/>
        <rFont val="Arial"/>
        <family val="2"/>
      </rPr>
      <t>1</t>
    </r>
  </si>
  <si>
    <r>
      <t>Aprovechamientos</t>
    </r>
    <r>
      <rPr>
        <vertAlign val="superscript"/>
        <sz val="8"/>
        <color theme="4" tint="-0.249977111117893"/>
        <rFont val="Arial"/>
        <family val="2"/>
      </rPr>
      <t>2</t>
    </r>
  </si>
  <si>
    <t xml:space="preserve">    Participaciones, Aportaciones, Convenios, Incentivos Derivados de la Colaboración Fiscal y Fondos Distintos de Aportaciones</t>
  </si>
  <si>
    <t xml:space="preserve">   Transferencias, Asignaciones, Subsidios y Subvenciones, y Pensiones y Jubilaciones</t>
  </si>
  <si>
    <t>Ingresos de los Entes Públicos de los Poderes Legislativo y Judicial, de los Órganos Autónomos
y del Sector Paraestatal o Paramunicipal, así como de las Empresas Productivas del Estado</t>
  </si>
  <si>
    <r>
      <t>Productos</t>
    </r>
    <r>
      <rPr>
        <vertAlign val="superscript"/>
        <sz val="8"/>
        <rFont val="Arial"/>
        <family val="2"/>
      </rPr>
      <t>1</t>
    </r>
  </si>
  <si>
    <r>
      <t xml:space="preserve">   Ingresos por Venta de Bienes, Prestación de Servicios y Otros Ingresos</t>
    </r>
    <r>
      <rPr>
        <vertAlign val="superscript"/>
        <sz val="8"/>
        <rFont val="Arial"/>
        <family val="2"/>
      </rPr>
      <t>3</t>
    </r>
  </si>
  <si>
    <t xml:space="preserve">     Transferencias, Asignaciones, Subsidios y Subvenciones, y Pensiones y Jubilaciones</t>
  </si>
  <si>
    <t>Ingresos Derivados de Financiamiento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</si>
  <si>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Incluye intereses que generan las cuentas bancarias de los entes públicos en productos.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</si>
  <si>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Incluye donativos en efectivo del Poder Ejecutivo, entre otros aprovechamientos.</t>
    </r>
  </si>
  <si>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</t>
    </r>
  </si>
  <si>
    <t>por sus actividades diversas no inherentes a su operación que generan recursos y que no sean ingresos por venta de bienes o prestación de servicios, tales como donativos en</t>
  </si>
  <si>
    <t>efectivo, entre otros.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</si>
  <si>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</si>
  <si>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</si>
  <si>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Concepto</t>
  </si>
  <si>
    <t>Egresos</t>
  </si>
  <si>
    <t>Subejercicio</t>
  </si>
  <si>
    <t>Aprobado</t>
  </si>
  <si>
    <t>Ampliaciones/
(Reducciones)</t>
  </si>
  <si>
    <t>Modificado</t>
  </si>
  <si>
    <t>Pagado</t>
  </si>
  <si>
    <t>(3=1+2)</t>
  </si>
  <si>
    <t>6 = ( 3 - 4 )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</si>
  <si>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</si>
  <si>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</si>
  <si>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</si>
  <si>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</si>
  <si>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</si>
  <si>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</si>
  <si>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</si>
  <si>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</si>
  <si>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</si>
  <si>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</si>
  <si>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</si>
  <si>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</si>
  <si>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</si>
  <si>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</si>
  <si>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</si>
  <si>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</si>
  <si>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</si>
  <si>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</si>
  <si>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</si>
  <si>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</si>
  <si>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</si>
  <si>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</si>
  <si>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</si>
  <si>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</si>
  <si>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</si>
  <si>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 Ayudas Sociales</t>
  </si>
  <si>
    <t>Transferencias a Fideicomisos, Mandatos y Otros Análogos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</si>
  <si>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</si>
  <si>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</si>
  <si>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</si>
  <si>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</si>
  <si>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</si>
  <si>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</si>
  <si>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</si>
  <si>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</si>
  <si>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</si>
  <si>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</si>
  <si>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</si>
  <si>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</si>
  <si>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</si>
  <si>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</si>
  <si>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</si>
  <si>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</si>
  <si>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</si>
  <si>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</si>
  <si>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</si>
  <si>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</si>
  <si>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</si>
  <si>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</si>
  <si>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Deuda Pública</t>
  </si>
  <si>
    <t>Amortización de la Deuda Pública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</si>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</sst>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3" applyFont="1"/>
    <xf numFmtId="0" fontId="2" fillId="0" borderId="0" xfId="3"/>
    <xf numFmtId="0" fontId="7" fillId="0" borderId="0" xfId="3" applyFont="1"/>
    <xf numFmtId="43" fontId="2" fillId="0" borderId="0" xfId="4" applyFont="1"/>
    <xf numFmtId="43" fontId="2" fillId="0" borderId="0" xfId="4" applyFont="1" applyBorder="1"/>
    <xf numFmtId="0" fontId="6" fillId="0" borderId="0" xfId="3" applyFont="1"/>
    <xf numFmtId="0" fontId="6" fillId="0" borderId="0" xfId="4" applyNumberFormat="1" applyFont="1" applyFill="1" applyAlignment="1">
      <alignment horizontal="center" vertical="center" wrapText="1"/>
    </xf>
    <xf numFmtId="43" fontId="6" fillId="0" borderId="0" xfId="4" applyFont="1" applyBorder="1" applyAlignment="1">
      <alignment horizontal="center" vertical="center"/>
    </xf>
    <xf numFmtId="0" fontId="8" fillId="0" borderId="0" xfId="3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3" applyAlignment="1">
      <alignment vertical="top" wrapText="1"/>
    </xf>
    <xf numFmtId="0" fontId="6" fillId="0" borderId="0" xfId="3" applyFont="1" applyAlignment="1">
      <alignment vertical="center" wrapText="1"/>
    </xf>
    <xf numFmtId="0" fontId="2" fillId="0" borderId="0" xfId="3" applyAlignment="1">
      <alignment vertical="center"/>
    </xf>
    <xf numFmtId="0" fontId="2" fillId="0" borderId="0" xfId="3" applyAlignment="1">
      <alignment wrapText="1"/>
    </xf>
    <xf numFmtId="0" fontId="12" fillId="2" borderId="0" xfId="3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8" fillId="0" borderId="0" xfId="3" applyFont="1" applyAlignment="1">
      <alignment horizontal="right"/>
    </xf>
    <xf numFmtId="0" fontId="12" fillId="0" borderId="0" xfId="3" applyFont="1"/>
    <xf numFmtId="0" fontId="12" fillId="2" borderId="0" xfId="3" applyFont="1" applyFill="1"/>
    <xf numFmtId="43" fontId="2" fillId="0" borderId="0" xfId="3" applyNumberFormat="1"/>
    <xf numFmtId="0" fontId="13" fillId="0" borderId="0" xfId="3" applyFont="1" applyAlignment="1">
      <alignment horizontal="center"/>
    </xf>
    <xf numFmtId="0" fontId="6" fillId="3" borderId="0" xfId="3" applyFont="1" applyFill="1" applyAlignment="1">
      <alignment horizontal="center"/>
    </xf>
    <xf numFmtId="0" fontId="8" fillId="0" borderId="0" xfId="3" applyFont="1" applyAlignment="1">
      <alignment horizontal="left"/>
    </xf>
    <xf numFmtId="0" fontId="6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6" fillId="2" borderId="8" xfId="3" applyFont="1" applyFill="1" applyBorder="1" applyAlignment="1">
      <alignment horizontal="center" vertical="center" wrapText="1"/>
    </xf>
    <xf numFmtId="0" fontId="6" fillId="2" borderId="8" xfId="3" quotePrefix="1" applyFont="1" applyFill="1" applyBorder="1" applyAlignment="1">
      <alignment horizontal="center" vertical="center" wrapText="1"/>
    </xf>
    <xf numFmtId="0" fontId="2" fillId="0" borderId="8" xfId="3" applyBorder="1" applyAlignment="1">
      <alignment horizontal="left"/>
    </xf>
    <xf numFmtId="0" fontId="2" fillId="0" borderId="8" xfId="3" applyBorder="1" applyAlignment="1">
      <alignment horizontal="left" wrapText="1"/>
    </xf>
    <xf numFmtId="0" fontId="2" fillId="0" borderId="8" xfId="3" applyBorder="1" applyAlignment="1">
      <alignment horizontal="justify" wrapText="1"/>
    </xf>
    <xf numFmtId="0" fontId="6" fillId="0" borderId="8" xfId="3" applyFont="1" applyBorder="1" applyAlignment="1">
      <alignment horizontal="center" wrapText="1"/>
    </xf>
    <xf numFmtId="0" fontId="6" fillId="2" borderId="9" xfId="3" applyFont="1" applyFill="1" applyBorder="1" applyAlignment="1">
      <alignment horizontal="center" vertical="center" wrapText="1"/>
    </xf>
    <xf numFmtId="0" fontId="6" fillId="2" borderId="9" xfId="3" quotePrefix="1" applyFont="1" applyFill="1" applyBorder="1" applyAlignment="1">
      <alignment horizontal="center" vertical="center" wrapText="1"/>
    </xf>
    <xf numFmtId="0" fontId="6" fillId="0" borderId="9" xfId="3" applyFont="1" applyBorder="1" applyAlignment="1">
      <alignment horizontal="justify" wrapText="1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vertical="center"/>
    </xf>
    <xf numFmtId="0" fontId="6" fillId="0" borderId="9" xfId="3" applyFont="1" applyBorder="1" applyAlignment="1">
      <alignment horizontal="center" vertical="center"/>
    </xf>
    <xf numFmtId="0" fontId="2" fillId="0" borderId="8" xfId="3" applyBorder="1" applyAlignment="1">
      <alignment horizontal="left" indent="2"/>
    </xf>
    <xf numFmtId="43" fontId="6" fillId="0" borderId="9" xfId="1" applyFont="1" applyBorder="1" applyAlignment="1">
      <alignment vertical="center"/>
    </xf>
    <xf numFmtId="43" fontId="3" fillId="0" borderId="0" xfId="3" applyNumberFormat="1" applyFont="1"/>
    <xf numFmtId="0" fontId="2" fillId="0" borderId="8" xfId="3" applyBorder="1" applyAlignment="1">
      <alignment horizontal="left" wrapText="1" indent="2"/>
    </xf>
    <xf numFmtId="0" fontId="6" fillId="0" borderId="8" xfId="3" applyFont="1" applyBorder="1" applyAlignment="1">
      <alignment horizontal="justify" wrapText="1"/>
    </xf>
    <xf numFmtId="0" fontId="6" fillId="0" borderId="8" xfId="3" applyFont="1" applyBorder="1" applyAlignment="1">
      <alignment horizontal="left"/>
    </xf>
    <xf numFmtId="0" fontId="2" fillId="0" borderId="0" xfId="6"/>
    <xf numFmtId="0" fontId="2" fillId="0" borderId="0" xfId="7"/>
    <xf numFmtId="0" fontId="3" fillId="0" borderId="0" xfId="7" applyFont="1"/>
    <xf numFmtId="0" fontId="17" fillId="0" borderId="0" xfId="7" applyFont="1"/>
    <xf numFmtId="0" fontId="2" fillId="0" borderId="0" xfId="7" applyAlignment="1">
      <alignment vertical="center"/>
    </xf>
    <xf numFmtId="164" fontId="6" fillId="2" borderId="18" xfId="8" applyFont="1" applyFill="1" applyBorder="1" applyAlignment="1">
      <alignment horizontal="center" vertical="center" wrapText="1"/>
    </xf>
    <xf numFmtId="1" fontId="8" fillId="2" borderId="21" xfId="8" applyNumberFormat="1" applyFont="1" applyFill="1" applyBorder="1" applyAlignment="1">
      <alignment horizontal="center" vertical="center" wrapText="1"/>
    </xf>
    <xf numFmtId="0" fontId="4" fillId="0" borderId="9" xfId="7" applyFont="1" applyBorder="1" applyAlignment="1">
      <alignment horizontal="left" vertical="center"/>
    </xf>
    <xf numFmtId="0" fontId="6" fillId="0" borderId="9" xfId="7" applyFont="1" applyBorder="1" applyAlignment="1">
      <alignment vertical="center"/>
    </xf>
    <xf numFmtId="0" fontId="6" fillId="0" borderId="0" xfId="7" applyFont="1"/>
    <xf numFmtId="0" fontId="19" fillId="0" borderId="9" xfId="7" applyFont="1" applyBorder="1" applyAlignment="1">
      <alignment horizontal="left" vertical="center" indent="1"/>
    </xf>
    <xf numFmtId="0" fontId="2" fillId="0" borderId="9" xfId="7" applyBorder="1" applyAlignment="1">
      <alignment horizontal="left" vertical="center" indent="1"/>
    </xf>
    <xf numFmtId="0" fontId="4" fillId="0" borderId="8" xfId="7" applyFont="1" applyBorder="1" applyAlignment="1">
      <alignment horizontal="left" vertical="center"/>
    </xf>
    <xf numFmtId="0" fontId="6" fillId="0" borderId="8" xfId="7" applyFont="1" applyBorder="1" applyAlignment="1">
      <alignment horizontal="left" vertical="center"/>
    </xf>
    <xf numFmtId="0" fontId="5" fillId="0" borderId="0" xfId="3" applyFont="1" applyAlignment="1">
      <alignment horizontal="right" vertical="center"/>
    </xf>
    <xf numFmtId="43" fontId="2" fillId="0" borderId="0" xfId="4" applyFont="1" applyAlignment="1">
      <alignment vertical="center"/>
    </xf>
    <xf numFmtId="0" fontId="6" fillId="0" borderId="0" xfId="3" applyFont="1" applyAlignment="1">
      <alignment horizontal="right" vertical="center"/>
    </xf>
    <xf numFmtId="43" fontId="6" fillId="2" borderId="1" xfId="4" applyFont="1" applyFill="1" applyBorder="1" applyAlignment="1">
      <alignment vertical="center"/>
    </xf>
    <xf numFmtId="0" fontId="2" fillId="0" borderId="0" xfId="3" applyAlignment="1">
      <alignment horizontal="center" vertical="center"/>
    </xf>
    <xf numFmtId="43" fontId="7" fillId="0" borderId="0" xfId="4" applyFont="1" applyFill="1" applyAlignment="1">
      <alignment horizontal="center" vertical="center"/>
    </xf>
    <xf numFmtId="43" fontId="7" fillId="0" borderId="0" xfId="4" applyFont="1" applyFill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43" fontId="2" fillId="0" borderId="0" xfId="4" applyFont="1" applyAlignment="1">
      <alignment horizontal="center" vertical="center"/>
    </xf>
    <xf numFmtId="43" fontId="2" fillId="0" borderId="0" xfId="4" applyFont="1" applyBorder="1" applyAlignment="1">
      <alignment horizontal="center" vertical="center"/>
    </xf>
    <xf numFmtId="43" fontId="6" fillId="0" borderId="0" xfId="4" applyFont="1" applyAlignment="1">
      <alignment horizontal="center" vertical="center"/>
    </xf>
    <xf numFmtId="44" fontId="6" fillId="0" borderId="1" xfId="2" applyFont="1" applyBorder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6" fillId="2" borderId="1" xfId="2" applyFont="1" applyFill="1" applyBorder="1" applyAlignment="1">
      <alignment horizontal="center" vertical="center"/>
    </xf>
    <xf numFmtId="44" fontId="6" fillId="2" borderId="0" xfId="2" applyFont="1" applyFill="1" applyBorder="1" applyAlignment="1">
      <alignment horizontal="center" vertical="center"/>
    </xf>
    <xf numFmtId="44" fontId="6" fillId="0" borderId="0" xfId="2" applyFont="1" applyBorder="1" applyAlignment="1">
      <alignment horizontal="center" vertical="center"/>
    </xf>
    <xf numFmtId="44" fontId="6" fillId="2" borderId="2" xfId="2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/>
    </xf>
    <xf numFmtId="43" fontId="2" fillId="0" borderId="0" xfId="4" applyFont="1" applyFill="1" applyBorder="1" applyAlignment="1">
      <alignment vertical="center"/>
    </xf>
    <xf numFmtId="43" fontId="6" fillId="0" borderId="0" xfId="4" applyFont="1" applyFill="1" applyBorder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left" vertical="center"/>
    </xf>
    <xf numFmtId="0" fontId="13" fillId="0" borderId="0" xfId="3" applyFont="1" applyAlignment="1">
      <alignment horizontal="center" vertical="center"/>
    </xf>
    <xf numFmtId="43" fontId="2" fillId="0" borderId="0" xfId="4" applyFont="1" applyFill="1" applyBorder="1" applyAlignment="1">
      <alignment horizontal="left" vertical="center"/>
    </xf>
    <xf numFmtId="44" fontId="6" fillId="0" borderId="0" xfId="2" applyFont="1" applyFill="1" applyBorder="1" applyAlignment="1">
      <alignment horizontal="center" vertical="center"/>
    </xf>
    <xf numFmtId="43" fontId="2" fillId="0" borderId="0" xfId="4" applyFont="1" applyFill="1" applyBorder="1" applyAlignment="1">
      <alignment horizontal="center" vertical="center"/>
    </xf>
    <xf numFmtId="43" fontId="6" fillId="0" borderId="0" xfId="4" applyFont="1" applyFill="1" applyBorder="1" applyAlignment="1">
      <alignment horizontal="center" vertical="center"/>
    </xf>
    <xf numFmtId="43" fontId="6" fillId="0" borderId="0" xfId="4" applyFont="1" applyFill="1" applyAlignment="1">
      <alignment horizontal="center" vertical="center"/>
    </xf>
    <xf numFmtId="43" fontId="11" fillId="0" borderId="0" xfId="4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3" fontId="2" fillId="0" borderId="0" xfId="3" applyNumberFormat="1" applyAlignment="1">
      <alignment vertical="center"/>
    </xf>
    <xf numFmtId="4" fontId="2" fillId="0" borderId="0" xfId="3" applyNumberFormat="1" applyAlignment="1">
      <alignment vertical="center"/>
    </xf>
    <xf numFmtId="0" fontId="6" fillId="0" borderId="0" xfId="3" applyFont="1" applyAlignment="1">
      <alignment vertical="center"/>
    </xf>
    <xf numFmtId="44" fontId="6" fillId="0" borderId="1" xfId="2" applyFont="1" applyFill="1" applyBorder="1" applyAlignment="1">
      <alignment vertical="center"/>
    </xf>
    <xf numFmtId="44" fontId="6" fillId="2" borderId="1" xfId="2" applyFont="1" applyFill="1" applyBorder="1" applyAlignment="1">
      <alignment vertical="center"/>
    </xf>
    <xf numFmtId="43" fontId="2" fillId="0" borderId="8" xfId="4" applyFont="1" applyBorder="1" applyAlignment="1">
      <alignment horizontal="center" vertical="center"/>
    </xf>
    <xf numFmtId="43" fontId="2" fillId="0" borderId="8" xfId="5" applyNumberFormat="1" applyFont="1" applyBorder="1" applyAlignment="1">
      <alignment horizontal="center" vertical="center"/>
    </xf>
    <xf numFmtId="43" fontId="6" fillId="0" borderId="8" xfId="4" applyFont="1" applyBorder="1" applyAlignment="1">
      <alignment horizontal="center" vertical="center"/>
    </xf>
    <xf numFmtId="44" fontId="6" fillId="0" borderId="8" xfId="2" applyFont="1" applyFill="1" applyBorder="1" applyAlignment="1">
      <alignment horizontal="center" vertical="center"/>
    </xf>
    <xf numFmtId="0" fontId="2" fillId="0" borderId="8" xfId="3" applyBorder="1" applyAlignment="1">
      <alignment vertical="center"/>
    </xf>
    <xf numFmtId="43" fontId="2" fillId="0" borderId="8" xfId="1" applyFont="1" applyBorder="1" applyAlignment="1">
      <alignment vertical="center"/>
    </xf>
    <xf numFmtId="43" fontId="2" fillId="0" borderId="8" xfId="1" applyFont="1" applyBorder="1" applyAlignment="1">
      <alignment horizontal="center" vertical="center"/>
    </xf>
    <xf numFmtId="9" fontId="2" fillId="0" borderId="8" xfId="5" applyFont="1" applyBorder="1" applyAlignment="1">
      <alignment horizontal="center" vertical="center"/>
    </xf>
    <xf numFmtId="43" fontId="3" fillId="0" borderId="0" xfId="3" applyNumberFormat="1" applyFont="1" applyAlignment="1">
      <alignment vertical="center"/>
    </xf>
    <xf numFmtId="0" fontId="2" fillId="0" borderId="0" xfId="6" applyAlignment="1">
      <alignment vertical="center"/>
    </xf>
    <xf numFmtId="43" fontId="2" fillId="0" borderId="9" xfId="1" applyFont="1" applyBorder="1" applyAlignment="1">
      <alignment vertical="center"/>
    </xf>
    <xf numFmtId="44" fontId="6" fillId="0" borderId="8" xfId="2" applyFont="1" applyBorder="1" applyAlignment="1">
      <alignment horizontal="center"/>
    </xf>
    <xf numFmtId="164" fontId="17" fillId="0" borderId="0" xfId="8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44" fontId="18" fillId="0" borderId="9" xfId="2" applyFont="1" applyBorder="1" applyAlignment="1">
      <alignment horizontal="center" vertical="center"/>
    </xf>
    <xf numFmtId="164" fontId="17" fillId="0" borderId="9" xfId="4" applyNumberFormat="1" applyFont="1" applyBorder="1" applyAlignment="1">
      <alignment horizontal="center" vertical="center"/>
    </xf>
    <xf numFmtId="164" fontId="18" fillId="0" borderId="9" xfId="4" applyNumberFormat="1" applyFont="1" applyBorder="1" applyAlignment="1">
      <alignment horizontal="center" vertical="center"/>
    </xf>
    <xf numFmtId="44" fontId="18" fillId="0" borderId="8" xfId="2" applyFont="1" applyBorder="1" applyAlignment="1">
      <alignment horizontal="center" vertical="center"/>
    </xf>
    <xf numFmtId="164" fontId="17" fillId="0" borderId="8" xfId="4" applyNumberFormat="1" applyFont="1" applyBorder="1" applyAlignment="1">
      <alignment horizontal="center" vertical="center"/>
    </xf>
    <xf numFmtId="164" fontId="18" fillId="0" borderId="8" xfId="4" applyNumberFormat="1" applyFont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44" fontId="6" fillId="0" borderId="3" xfId="2" applyFont="1" applyFill="1" applyBorder="1" applyAlignment="1">
      <alignment horizontal="center" vertical="center"/>
    </xf>
    <xf numFmtId="44" fontId="6" fillId="0" borderId="9" xfId="2" applyFont="1" applyFill="1" applyBorder="1" applyAlignment="1">
      <alignment horizontal="center" vertical="center"/>
    </xf>
    <xf numFmtId="44" fontId="6" fillId="0" borderId="4" xfId="2" applyFont="1" applyBorder="1" applyAlignment="1">
      <alignment horizontal="center" wrapText="1"/>
    </xf>
    <xf numFmtId="44" fontId="6" fillId="0" borderId="5" xfId="2" applyFont="1" applyBorder="1" applyAlignment="1">
      <alignment horizontal="center" wrapText="1"/>
    </xf>
    <xf numFmtId="44" fontId="6" fillId="0" borderId="6" xfId="2" applyFont="1" applyBorder="1" applyAlignment="1">
      <alignment horizontal="center" wrapText="1"/>
    </xf>
    <xf numFmtId="44" fontId="6" fillId="0" borderId="4" xfId="2" applyFont="1" applyFill="1" applyBorder="1" applyAlignment="1">
      <alignment horizontal="left" vertical="center"/>
    </xf>
    <xf numFmtId="44" fontId="6" fillId="0" borderId="6" xfId="2" applyFont="1" applyFill="1" applyBorder="1" applyAlignment="1">
      <alignment horizontal="left" vertical="center"/>
    </xf>
    <xf numFmtId="0" fontId="6" fillId="0" borderId="4" xfId="3" applyFont="1" applyBorder="1" applyAlignment="1">
      <alignment horizontal="center" wrapText="1"/>
    </xf>
    <xf numFmtId="0" fontId="6" fillId="0" borderId="5" xfId="3" applyFont="1" applyBorder="1" applyAlignment="1">
      <alignment horizontal="center" wrapText="1"/>
    </xf>
    <xf numFmtId="0" fontId="6" fillId="0" borderId="6" xfId="3" applyFont="1" applyBorder="1" applyAlignment="1">
      <alignment horizontal="center" wrapText="1"/>
    </xf>
    <xf numFmtId="43" fontId="6" fillId="0" borderId="4" xfId="4" applyFont="1" applyFill="1" applyBorder="1" applyAlignment="1">
      <alignment horizontal="left" vertical="center"/>
    </xf>
    <xf numFmtId="43" fontId="6" fillId="0" borderId="6" xfId="4" applyFont="1" applyFill="1" applyBorder="1" applyAlignment="1">
      <alignment horizontal="left" vertical="center"/>
    </xf>
    <xf numFmtId="0" fontId="6" fillId="2" borderId="7" xfId="3" applyFont="1" applyFill="1" applyBorder="1" applyAlignment="1">
      <alignment horizontal="center" vertical="center" wrapText="1"/>
    </xf>
    <xf numFmtId="0" fontId="18" fillId="0" borderId="8" xfId="7" applyFont="1" applyBorder="1" applyAlignment="1">
      <alignment horizontal="center"/>
    </xf>
    <xf numFmtId="0" fontId="13" fillId="0" borderId="0" xfId="3" applyFont="1" applyAlignment="1">
      <alignment horizontal="center" wrapText="1"/>
    </xf>
    <xf numFmtId="0" fontId="5" fillId="0" borderId="0" xfId="7" applyFont="1" applyAlignment="1">
      <alignment horizontal="center" wrapText="1"/>
    </xf>
    <xf numFmtId="0" fontId="5" fillId="0" borderId="0" xfId="7" applyFont="1" applyAlignment="1">
      <alignment horizontal="center"/>
    </xf>
    <xf numFmtId="0" fontId="6" fillId="2" borderId="10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wrapText="1"/>
    </xf>
    <xf numFmtId="0" fontId="6" fillId="2" borderId="17" xfId="7" applyFont="1" applyFill="1" applyBorder="1" applyAlignment="1">
      <alignment horizontal="center" vertical="center" wrapText="1"/>
    </xf>
    <xf numFmtId="0" fontId="6" fillId="2" borderId="19" xfId="7" applyFont="1" applyFill="1" applyBorder="1" applyAlignment="1">
      <alignment horizontal="center" vertical="center" wrapText="1"/>
    </xf>
    <xf numFmtId="0" fontId="6" fillId="2" borderId="20" xfId="7" applyFont="1" applyFill="1" applyBorder="1" applyAlignment="1">
      <alignment horizontal="center" vertical="center" wrapText="1"/>
    </xf>
    <xf numFmtId="164" fontId="6" fillId="2" borderId="12" xfId="8" applyFont="1" applyFill="1" applyBorder="1" applyAlignment="1">
      <alignment horizontal="center" vertical="center" wrapText="1"/>
    </xf>
    <xf numFmtId="164" fontId="6" fillId="2" borderId="13" xfId="8" applyFont="1" applyFill="1" applyBorder="1" applyAlignment="1">
      <alignment horizontal="center" vertical="center" wrapText="1"/>
    </xf>
    <xf numFmtId="164" fontId="6" fillId="2" borderId="14" xfId="8" applyFont="1" applyFill="1" applyBorder="1" applyAlignment="1">
      <alignment horizontal="center" vertical="center" wrapText="1"/>
    </xf>
    <xf numFmtId="164" fontId="6" fillId="2" borderId="15" xfId="8" applyFont="1" applyFill="1" applyBorder="1" applyAlignment="1">
      <alignment horizontal="center" vertical="center" wrapText="1"/>
    </xf>
    <xf numFmtId="164" fontId="6" fillId="2" borderId="18" xfId="8" applyFont="1" applyFill="1" applyBorder="1" applyAlignment="1">
      <alignment horizontal="center" vertical="center" wrapText="1"/>
    </xf>
  </cellXfs>
  <cellStyles count="9">
    <cellStyle name="Millares" xfId="1" builtinId="3"/>
    <cellStyle name="Millares 2" xfId="4"/>
    <cellStyle name="Millares 2 2 2" xfId="8"/>
    <cellStyle name="Moneda" xfId="2" builtinId="4"/>
    <cellStyle name="Normal" xfId="0" builtinId="0"/>
    <cellStyle name="Normal 2" xfId="3"/>
    <cellStyle name="Normal 3" xfId="6"/>
    <cellStyle name="Normal 3 2" xfId="7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76200</xdr:rowOff>
    </xdr:from>
    <xdr:to>
      <xdr:col>1</xdr:col>
      <xdr:colOff>800100</xdr:colOff>
      <xdr:row>4</xdr:row>
      <xdr:rowOff>160059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437AF21-B72F-4E9C-8AB9-7DC63E259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11480"/>
          <a:ext cx="990600" cy="464859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2</xdr:row>
      <xdr:rowOff>28575</xdr:rowOff>
    </xdr:from>
    <xdr:to>
      <xdr:col>4</xdr:col>
      <xdr:colOff>733425</xdr:colOff>
      <xdr:row>4</xdr:row>
      <xdr:rowOff>161925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10E3D26-F201-4CC1-9B4B-7F312AE091C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6860" y="363855"/>
          <a:ext cx="1426845" cy="514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28575</xdr:rowOff>
    </xdr:from>
    <xdr:to>
      <xdr:col>1</xdr:col>
      <xdr:colOff>1190625</xdr:colOff>
      <xdr:row>3</xdr:row>
      <xdr:rowOff>131484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FEAFD16-BD3E-4B86-A02D-A7EB5C0E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3835"/>
          <a:ext cx="981075" cy="453429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0</xdr:row>
      <xdr:rowOff>95250</xdr:rowOff>
    </xdr:from>
    <xdr:to>
      <xdr:col>8</xdr:col>
      <xdr:colOff>721995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DB46D59-318A-43B9-B12B-23A3E26AB13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1255" y="95250"/>
          <a:ext cx="1432560" cy="487680"/>
        </a:xfrm>
        <a:prstGeom prst="rect">
          <a:avLst/>
        </a:prstGeom>
        <a:noFill/>
      </xdr:spPr>
    </xdr:pic>
    <xdr:clientData/>
  </xdr:twoCellAnchor>
  <xdr:oneCellAnchor>
    <xdr:from>
      <xdr:col>10</xdr:col>
      <xdr:colOff>407194</xdr:colOff>
      <xdr:row>74</xdr:row>
      <xdr:rowOff>150018</xdr:rowOff>
    </xdr:from>
    <xdr:ext cx="3143250" cy="628650"/>
    <xdr:sp macro="" textlink="">
      <xdr:nvSpPr>
        <xdr:cNvPr id="4" name="11 CuadroTexto">
          <a:extLst>
            <a:ext uri="{FF2B5EF4-FFF2-40B4-BE49-F238E27FC236}">
              <a16:creationId xmlns="" xmlns:a16="http://schemas.microsoft.com/office/drawing/2014/main" id="{4D61AAFE-2341-4E54-8029-B0E21191BD42}"/>
            </a:ext>
          </a:extLst>
        </xdr:cNvPr>
        <xdr:cNvSpPr txBox="1"/>
      </xdr:nvSpPr>
      <xdr:spPr>
        <a:xfrm>
          <a:off x="13124974" y="12128658"/>
          <a:ext cx="3143250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  <a:r>
            <a:rPr lang="es-MX" sz="1100" b="1" baseline="0"/>
            <a:t> </a:t>
          </a:r>
        </a:p>
        <a:p>
          <a:pPr algn="ctr"/>
          <a:r>
            <a:rPr lang="es-MX" sz="1100" b="0" baseline="0">
              <a:latin typeface="+mn-lt"/>
              <a:cs typeface="Arial" panose="020B0604020202020204" pitchFamily="34" charset="0"/>
            </a:rPr>
            <a:t>CP. JESUS EMMANUEL TORRES HERNANDEZ</a:t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r>
            <a:rPr lang="es-MX" sz="9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COMISARIO</a:t>
          </a:r>
          <a:r>
            <a:rPr lang="es-MX" sz="1100" b="0" baseline="0">
              <a:latin typeface="+mn-lt"/>
              <a:cs typeface="Arial" panose="020B0604020202020204" pitchFamily="34" charset="0"/>
            </a:rPr>
            <a:t/>
          </a:r>
          <a:br>
            <a:rPr lang="es-MX" sz="1100" b="0" baseline="0">
              <a:latin typeface="+mn-lt"/>
              <a:cs typeface="Arial" panose="020B0604020202020204" pitchFamily="34" charset="0"/>
            </a:rPr>
          </a:br>
          <a:endParaRPr lang="es-MX" sz="1100" b="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57150</xdr:rowOff>
    </xdr:from>
    <xdr:to>
      <xdr:col>1</xdr:col>
      <xdr:colOff>1257300</xdr:colOff>
      <xdr:row>3</xdr:row>
      <xdr:rowOff>64809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C398660-9609-4C6F-870F-7F90C87B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" y="224790"/>
          <a:ext cx="981075" cy="480099"/>
        </a:xfrm>
        <a:prstGeom prst="rect">
          <a:avLst/>
        </a:prstGeom>
      </xdr:spPr>
    </xdr:pic>
    <xdr:clientData/>
  </xdr:twoCellAnchor>
  <xdr:twoCellAnchor editAs="oneCell">
    <xdr:from>
      <xdr:col>6</xdr:col>
      <xdr:colOff>828675</xdr:colOff>
      <xdr:row>1</xdr:row>
      <xdr:rowOff>28575</xdr:rowOff>
    </xdr:from>
    <xdr:to>
      <xdr:col>7</xdr:col>
      <xdr:colOff>1152525</xdr:colOff>
      <xdr:row>3</xdr:row>
      <xdr:rowOff>85725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22083A8D-F24C-4319-A519-8FA101695F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196215"/>
          <a:ext cx="1443990" cy="52959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114300</xdr:rowOff>
    </xdr:from>
    <xdr:to>
      <xdr:col>1</xdr:col>
      <xdr:colOff>857250</xdr:colOff>
      <xdr:row>4</xdr:row>
      <xdr:rowOff>3426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3B706E-A6C2-4CC2-9837-7B619EFCC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1940"/>
          <a:ext cx="996315" cy="483486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</xdr:row>
      <xdr:rowOff>38100</xdr:rowOff>
    </xdr:from>
    <xdr:to>
      <xdr:col>7</xdr:col>
      <xdr:colOff>828675</xdr:colOff>
      <xdr:row>3</xdr:row>
      <xdr:rowOff>171450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062BCA2-D2BE-45CD-8215-B3908F2A0BE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2135" y="205740"/>
          <a:ext cx="1432560" cy="52959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ODO\GOMEZ%20FARIAS%20ADMON%202024-2027\COMAPA%20GOMEZ%20FARIAS\3ER%20TRIMESTRE%20COMAPA%20GOMEZ%20FARIAS\A)%20ESTADOS%20FINANCIERO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 6 a)"/>
      <sheetName val="LDF 6 b)"/>
      <sheetName val="LDF 6 c)"/>
      <sheetName val="LDF 6 d)"/>
      <sheetName val="LDF-ANEXO 3"/>
    </sheetNames>
    <sheetDataSet>
      <sheetData sheetId="0" refreshError="1"/>
      <sheetData sheetId="1">
        <row r="80">
          <cell r="C80">
            <v>-137821.51000000013</v>
          </cell>
        </row>
      </sheetData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83"/>
  <sheetViews>
    <sheetView zoomScaleNormal="100" workbookViewId="0">
      <selection activeCell="D16" sqref="D16"/>
    </sheetView>
  </sheetViews>
  <sheetFormatPr baseColWidth="10" defaultColWidth="11.42578125" defaultRowHeight="12.75" x14ac:dyDescent="0.2"/>
  <cols>
    <col min="1" max="1" width="4.42578125" style="1" bestFit="1" customWidth="1"/>
    <col min="2" max="2" width="66.42578125" style="2" customWidth="1"/>
    <col min="3" max="3" width="15.7109375" style="67" bestFit="1" customWidth="1"/>
    <col min="4" max="4" width="1.7109375" style="68" customWidth="1"/>
    <col min="5" max="5" width="15.28515625" style="67" bestFit="1" customWidth="1"/>
    <col min="6" max="16384" width="11.42578125" style="2"/>
  </cols>
  <sheetData>
    <row r="1" spans="1:5" x14ac:dyDescent="0.2">
      <c r="C1" s="63"/>
      <c r="D1" s="63"/>
      <c r="E1" s="63"/>
    </row>
    <row r="2" spans="1:5" x14ac:dyDescent="0.2">
      <c r="B2" s="115" t="s">
        <v>0</v>
      </c>
      <c r="C2" s="115"/>
      <c r="D2" s="115"/>
      <c r="E2" s="115"/>
    </row>
    <row r="3" spans="1:5" ht="15" x14ac:dyDescent="0.25">
      <c r="B3" s="116" t="s">
        <v>1</v>
      </c>
      <c r="C3" s="116"/>
      <c r="D3" s="116"/>
      <c r="E3" s="116"/>
    </row>
    <row r="4" spans="1:5" ht="16.7" customHeight="1" x14ac:dyDescent="0.25">
      <c r="B4" s="116" t="s">
        <v>2</v>
      </c>
      <c r="C4" s="116"/>
      <c r="D4" s="116"/>
      <c r="E4" s="116"/>
    </row>
    <row r="5" spans="1:5" ht="16.7" customHeight="1" x14ac:dyDescent="0.2">
      <c r="B5" s="117" t="s">
        <v>3</v>
      </c>
      <c r="C5" s="117"/>
      <c r="D5" s="117"/>
      <c r="E5" s="117"/>
    </row>
    <row r="6" spans="1:5" ht="15" x14ac:dyDescent="0.2">
      <c r="B6" s="3"/>
      <c r="C6" s="64"/>
      <c r="D6" s="65"/>
      <c r="E6" s="66"/>
    </row>
    <row r="7" spans="1:5" x14ac:dyDescent="0.2">
      <c r="E7" s="25"/>
    </row>
    <row r="8" spans="1:5" x14ac:dyDescent="0.2">
      <c r="B8" s="6"/>
      <c r="C8" s="7">
        <v>2025</v>
      </c>
      <c r="D8" s="8"/>
      <c r="E8" s="7">
        <v>2024</v>
      </c>
    </row>
    <row r="9" spans="1:5" s="6" customFormat="1" x14ac:dyDescent="0.2">
      <c r="A9" s="9">
        <v>4</v>
      </c>
      <c r="B9" s="6" t="s">
        <v>4</v>
      </c>
      <c r="C9" s="69"/>
      <c r="D9" s="8"/>
      <c r="E9" s="69"/>
    </row>
    <row r="10" spans="1:5" s="6" customFormat="1" x14ac:dyDescent="0.2">
      <c r="A10" s="10">
        <v>4.0999999999999996</v>
      </c>
      <c r="B10" s="6" t="s">
        <v>5</v>
      </c>
      <c r="C10" s="70">
        <f>SUM(C11:C17)</f>
        <v>552416.06999999995</v>
      </c>
      <c r="D10" s="71"/>
      <c r="E10" s="70">
        <f>SUM(E11:E17)</f>
        <v>246427.51</v>
      </c>
    </row>
    <row r="11" spans="1:5" x14ac:dyDescent="0.2">
      <c r="A11" s="11" t="s">
        <v>6</v>
      </c>
      <c r="B11" s="2" t="s">
        <v>7</v>
      </c>
      <c r="C11" s="69"/>
      <c r="D11" s="8"/>
      <c r="E11" s="69"/>
    </row>
    <row r="12" spans="1:5" x14ac:dyDescent="0.2">
      <c r="A12" s="11" t="s">
        <v>8</v>
      </c>
      <c r="B12" s="2" t="s">
        <v>9</v>
      </c>
    </row>
    <row r="13" spans="1:5" x14ac:dyDescent="0.2">
      <c r="A13" s="11" t="s">
        <v>10</v>
      </c>
      <c r="B13" s="2" t="s">
        <v>11</v>
      </c>
    </row>
    <row r="14" spans="1:5" x14ac:dyDescent="0.2">
      <c r="A14" s="11" t="s">
        <v>12</v>
      </c>
      <c r="B14" s="2" t="s">
        <v>13</v>
      </c>
    </row>
    <row r="15" spans="1:5" x14ac:dyDescent="0.2">
      <c r="A15" s="11" t="s">
        <v>14</v>
      </c>
      <c r="B15" s="2" t="s">
        <v>15</v>
      </c>
    </row>
    <row r="16" spans="1:5" x14ac:dyDescent="0.2">
      <c r="A16" s="11" t="s">
        <v>16</v>
      </c>
      <c r="B16" s="2" t="s">
        <v>17</v>
      </c>
    </row>
    <row r="17" spans="1:5" x14ac:dyDescent="0.2">
      <c r="A17" s="11" t="s">
        <v>18</v>
      </c>
      <c r="B17" s="12" t="s">
        <v>19</v>
      </c>
      <c r="C17" s="67">
        <v>552416.06999999995</v>
      </c>
      <c r="E17" s="67">
        <v>246427.51</v>
      </c>
    </row>
    <row r="18" spans="1:5" x14ac:dyDescent="0.2">
      <c r="B18" s="6"/>
    </row>
    <row r="19" spans="1:5" s="14" customFormat="1" ht="51" x14ac:dyDescent="0.25">
      <c r="A19" s="10">
        <v>4.2</v>
      </c>
      <c r="B19" s="13" t="s">
        <v>20</v>
      </c>
      <c r="C19" s="70">
        <f>SUM(C20:C21)</f>
        <v>0</v>
      </c>
      <c r="D19" s="71"/>
      <c r="E19" s="70">
        <f>SUM(E20:E21)</f>
        <v>0</v>
      </c>
    </row>
    <row r="20" spans="1:5" s="6" customFormat="1" ht="25.5" x14ac:dyDescent="0.2">
      <c r="A20" s="11" t="s">
        <v>21</v>
      </c>
      <c r="B20" s="15" t="s">
        <v>22</v>
      </c>
      <c r="C20" s="69"/>
      <c r="D20" s="8"/>
      <c r="E20" s="69"/>
    </row>
    <row r="21" spans="1:5" ht="25.5" x14ac:dyDescent="0.2">
      <c r="A21" s="11" t="s">
        <v>23</v>
      </c>
      <c r="B21" s="15" t="s">
        <v>24</v>
      </c>
      <c r="C21" s="69"/>
      <c r="D21" s="8"/>
      <c r="E21" s="69"/>
    </row>
    <row r="23" spans="1:5" x14ac:dyDescent="0.2">
      <c r="A23" s="10">
        <v>4.3</v>
      </c>
      <c r="B23" s="6" t="s">
        <v>25</v>
      </c>
      <c r="C23" s="70">
        <f>SUM(C24:C28)</f>
        <v>0</v>
      </c>
      <c r="D23" s="71"/>
      <c r="E23" s="70">
        <f>SUM(E24:E28)</f>
        <v>0</v>
      </c>
    </row>
    <row r="24" spans="1:5" x14ac:dyDescent="0.2">
      <c r="A24" s="11" t="s">
        <v>26</v>
      </c>
      <c r="B24" s="2" t="s">
        <v>27</v>
      </c>
      <c r="C24" s="69"/>
      <c r="D24" s="8"/>
      <c r="E24" s="69"/>
    </row>
    <row r="25" spans="1:5" x14ac:dyDescent="0.2">
      <c r="A25" s="11" t="s">
        <v>28</v>
      </c>
      <c r="B25" s="2" t="s">
        <v>29</v>
      </c>
    </row>
    <row r="26" spans="1:5" ht="25.5" x14ac:dyDescent="0.2">
      <c r="A26" s="11" t="s">
        <v>30</v>
      </c>
      <c r="B26" s="15" t="s">
        <v>31</v>
      </c>
    </row>
    <row r="27" spans="1:5" x14ac:dyDescent="0.2">
      <c r="A27" s="11" t="s">
        <v>32</v>
      </c>
      <c r="B27" s="15" t="s">
        <v>33</v>
      </c>
    </row>
    <row r="28" spans="1:5" x14ac:dyDescent="0.2">
      <c r="A28" s="11" t="s">
        <v>34</v>
      </c>
      <c r="B28" s="2" t="s">
        <v>35</v>
      </c>
    </row>
    <row r="29" spans="1:5" x14ac:dyDescent="0.2">
      <c r="B29" s="6"/>
    </row>
    <row r="30" spans="1:5" s="6" customFormat="1" x14ac:dyDescent="0.2">
      <c r="A30" s="9"/>
      <c r="B30" s="16" t="s">
        <v>36</v>
      </c>
      <c r="C30" s="72">
        <f>C10+C19+C23</f>
        <v>552416.06999999995</v>
      </c>
      <c r="D30" s="73"/>
      <c r="E30" s="72">
        <f>E10+E19+E23</f>
        <v>246427.51</v>
      </c>
    </row>
    <row r="32" spans="1:5" s="6" customFormat="1" x14ac:dyDescent="0.2">
      <c r="A32" s="9">
        <v>5</v>
      </c>
      <c r="B32" s="6" t="s">
        <v>37</v>
      </c>
      <c r="C32" s="69"/>
      <c r="D32" s="8"/>
      <c r="E32" s="69"/>
    </row>
    <row r="33" spans="1:5" s="6" customFormat="1" x14ac:dyDescent="0.2">
      <c r="A33" s="10">
        <v>5.0999999999999996</v>
      </c>
      <c r="B33" s="6" t="s">
        <v>38</v>
      </c>
      <c r="C33" s="70">
        <f>SUM(C34:C36)</f>
        <v>487492.01</v>
      </c>
      <c r="D33" s="74"/>
      <c r="E33" s="70">
        <f>SUM(E34:E36)</f>
        <v>61892.25</v>
      </c>
    </row>
    <row r="34" spans="1:5" x14ac:dyDescent="0.2">
      <c r="A34" s="11" t="s">
        <v>39</v>
      </c>
      <c r="B34" s="2" t="s">
        <v>40</v>
      </c>
      <c r="C34" s="67">
        <v>309904</v>
      </c>
    </row>
    <row r="35" spans="1:5" ht="13.5" customHeight="1" x14ac:dyDescent="0.2">
      <c r="A35" s="11" t="s">
        <v>41</v>
      </c>
      <c r="B35" s="2" t="s">
        <v>42</v>
      </c>
      <c r="C35" s="67">
        <v>87093.3</v>
      </c>
      <c r="E35" s="67">
        <v>50031.49</v>
      </c>
    </row>
    <row r="36" spans="1:5" x14ac:dyDescent="0.2">
      <c r="A36" s="11" t="s">
        <v>43</v>
      </c>
      <c r="B36" s="2" t="s">
        <v>44</v>
      </c>
      <c r="C36" s="67">
        <v>90494.71</v>
      </c>
      <c r="E36" s="67">
        <v>11860.76</v>
      </c>
    </row>
    <row r="38" spans="1:5" s="6" customFormat="1" x14ac:dyDescent="0.2">
      <c r="A38" s="10">
        <v>5.2</v>
      </c>
      <c r="B38" s="6" t="s">
        <v>45</v>
      </c>
      <c r="C38" s="70">
        <f>SUM(C39:C47)</f>
        <v>0</v>
      </c>
      <c r="D38" s="74"/>
      <c r="E38" s="70">
        <f>SUM(E39:E47)</f>
        <v>0</v>
      </c>
    </row>
    <row r="39" spans="1:5" s="6" customFormat="1" x14ac:dyDescent="0.2">
      <c r="A39" s="11" t="s">
        <v>46</v>
      </c>
      <c r="B39" s="2" t="s">
        <v>47</v>
      </c>
      <c r="C39" s="69"/>
      <c r="D39" s="8"/>
      <c r="E39" s="69"/>
    </row>
    <row r="40" spans="1:5" s="6" customFormat="1" x14ac:dyDescent="0.2">
      <c r="A40" s="11" t="s">
        <v>48</v>
      </c>
      <c r="B40" s="2" t="s">
        <v>49</v>
      </c>
      <c r="C40" s="69"/>
      <c r="D40" s="8"/>
      <c r="E40" s="69"/>
    </row>
    <row r="41" spans="1:5" x14ac:dyDescent="0.2">
      <c r="A41" s="11" t="s">
        <v>50</v>
      </c>
      <c r="B41" s="2" t="s">
        <v>51</v>
      </c>
    </row>
    <row r="42" spans="1:5" x14ac:dyDescent="0.2">
      <c r="A42" s="11" t="s">
        <v>52</v>
      </c>
      <c r="B42" s="2" t="s">
        <v>53</v>
      </c>
    </row>
    <row r="43" spans="1:5" x14ac:dyDescent="0.2">
      <c r="A43" s="11" t="s">
        <v>54</v>
      </c>
      <c r="B43" s="2" t="s">
        <v>55</v>
      </c>
    </row>
    <row r="44" spans="1:5" x14ac:dyDescent="0.2">
      <c r="A44" s="11" t="s">
        <v>56</v>
      </c>
      <c r="B44" s="2" t="s">
        <v>57</v>
      </c>
    </row>
    <row r="45" spans="1:5" x14ac:dyDescent="0.2">
      <c r="A45" s="11" t="s">
        <v>58</v>
      </c>
      <c r="B45" s="2" t="s">
        <v>59</v>
      </c>
    </row>
    <row r="46" spans="1:5" x14ac:dyDescent="0.2">
      <c r="A46" s="11" t="s">
        <v>60</v>
      </c>
      <c r="B46" s="2" t="s">
        <v>61</v>
      </c>
    </row>
    <row r="47" spans="1:5" x14ac:dyDescent="0.2">
      <c r="A47" s="11" t="s">
        <v>62</v>
      </c>
      <c r="B47" s="2" t="s">
        <v>63</v>
      </c>
    </row>
    <row r="49" spans="1:5" x14ac:dyDescent="0.2">
      <c r="A49" s="10">
        <v>5.3</v>
      </c>
      <c r="B49" s="6" t="s">
        <v>64</v>
      </c>
      <c r="C49" s="70">
        <f>SUM(C50:C52)</f>
        <v>0</v>
      </c>
      <c r="D49" s="74"/>
      <c r="E49" s="70">
        <f>SUM(E50:E52)</f>
        <v>0</v>
      </c>
    </row>
    <row r="50" spans="1:5" ht="16.7" customHeight="1" x14ac:dyDescent="0.2">
      <c r="A50" s="11" t="s">
        <v>65</v>
      </c>
      <c r="B50" s="2" t="s">
        <v>66</v>
      </c>
    </row>
    <row r="51" spans="1:5" x14ac:dyDescent="0.2">
      <c r="A51" s="11" t="s">
        <v>67</v>
      </c>
      <c r="B51" s="2" t="s">
        <v>68</v>
      </c>
    </row>
    <row r="52" spans="1:5" x14ac:dyDescent="0.2">
      <c r="A52" s="11" t="s">
        <v>69</v>
      </c>
      <c r="B52" s="2" t="s">
        <v>70</v>
      </c>
    </row>
    <row r="54" spans="1:5" s="6" customFormat="1" x14ac:dyDescent="0.2">
      <c r="A54" s="10">
        <v>5.4</v>
      </c>
      <c r="B54" s="6" t="s">
        <v>71</v>
      </c>
      <c r="C54" s="70">
        <f>SUM(C55:C59)</f>
        <v>0</v>
      </c>
      <c r="D54" s="74"/>
      <c r="E54" s="70">
        <f>SUM(E55:E59)</f>
        <v>0</v>
      </c>
    </row>
    <row r="55" spans="1:5" s="6" customFormat="1" x14ac:dyDescent="0.2">
      <c r="A55" s="11" t="s">
        <v>72</v>
      </c>
      <c r="B55" s="2" t="s">
        <v>73</v>
      </c>
      <c r="C55" s="69"/>
      <c r="D55" s="8"/>
      <c r="E55" s="69"/>
    </row>
    <row r="56" spans="1:5" s="6" customFormat="1" x14ac:dyDescent="0.2">
      <c r="A56" s="11" t="s">
        <v>74</v>
      </c>
      <c r="B56" s="2" t="s">
        <v>75</v>
      </c>
      <c r="C56" s="69"/>
      <c r="D56" s="8"/>
      <c r="E56" s="69"/>
    </row>
    <row r="57" spans="1:5" s="6" customFormat="1" x14ac:dyDescent="0.2">
      <c r="A57" s="11" t="s">
        <v>76</v>
      </c>
      <c r="B57" s="2" t="s">
        <v>77</v>
      </c>
      <c r="C57" s="69"/>
      <c r="D57" s="8"/>
      <c r="E57" s="69"/>
    </row>
    <row r="58" spans="1:5" s="6" customFormat="1" x14ac:dyDescent="0.2">
      <c r="A58" s="11" t="s">
        <v>78</v>
      </c>
      <c r="B58" s="2" t="s">
        <v>79</v>
      </c>
      <c r="C58" s="69"/>
      <c r="D58" s="8"/>
      <c r="E58" s="69"/>
    </row>
    <row r="59" spans="1:5" s="6" customFormat="1" x14ac:dyDescent="0.2">
      <c r="A59" s="11" t="s">
        <v>80</v>
      </c>
      <c r="B59" s="2" t="s">
        <v>81</v>
      </c>
      <c r="C59" s="69"/>
      <c r="D59" s="8"/>
      <c r="E59" s="69"/>
    </row>
    <row r="61" spans="1:5" x14ac:dyDescent="0.2">
      <c r="A61" s="10">
        <v>5.5</v>
      </c>
      <c r="B61" s="6" t="s">
        <v>82</v>
      </c>
      <c r="C61" s="70">
        <f>SUM(C62:C65)</f>
        <v>0</v>
      </c>
      <c r="D61" s="74"/>
      <c r="E61" s="70">
        <f>SUM(E62:E65)</f>
        <v>0</v>
      </c>
    </row>
    <row r="62" spans="1:5" x14ac:dyDescent="0.2">
      <c r="A62" s="11" t="s">
        <v>83</v>
      </c>
      <c r="B62" s="15" t="s">
        <v>84</v>
      </c>
    </row>
    <row r="63" spans="1:5" x14ac:dyDescent="0.2">
      <c r="A63" s="11" t="s">
        <v>85</v>
      </c>
      <c r="B63" s="15" t="s">
        <v>86</v>
      </c>
    </row>
    <row r="64" spans="1:5" x14ac:dyDescent="0.2">
      <c r="A64" s="11" t="s">
        <v>87</v>
      </c>
      <c r="B64" s="15" t="s">
        <v>88</v>
      </c>
    </row>
    <row r="65" spans="1:5" x14ac:dyDescent="0.2">
      <c r="A65" s="11" t="s">
        <v>89</v>
      </c>
      <c r="B65" s="2" t="s">
        <v>90</v>
      </c>
    </row>
    <row r="67" spans="1:5" x14ac:dyDescent="0.2">
      <c r="A67" s="10">
        <v>5.6</v>
      </c>
      <c r="B67" s="6" t="s">
        <v>91</v>
      </c>
      <c r="C67" s="70">
        <f>SUM(C68)</f>
        <v>202745.57</v>
      </c>
      <c r="D67" s="74"/>
      <c r="E67" s="70">
        <f>SUM(E68)</f>
        <v>0</v>
      </c>
    </row>
    <row r="68" spans="1:5" x14ac:dyDescent="0.2">
      <c r="A68" s="11" t="s">
        <v>92</v>
      </c>
      <c r="B68" s="2" t="s">
        <v>93</v>
      </c>
      <c r="C68" s="67">
        <v>202745.57</v>
      </c>
    </row>
    <row r="70" spans="1:5" s="6" customFormat="1" x14ac:dyDescent="0.2">
      <c r="A70" s="9"/>
      <c r="B70" s="16" t="s">
        <v>94</v>
      </c>
      <c r="C70" s="72">
        <f>C33+C38+C49+C54+C61+C67</f>
        <v>690237.58000000007</v>
      </c>
      <c r="D70" s="73"/>
      <c r="E70" s="72">
        <f>E33+E38+E49+E54+E61+E67</f>
        <v>61892.25</v>
      </c>
    </row>
    <row r="73" spans="1:5" s="6" customFormat="1" ht="13.5" thickBot="1" x14ac:dyDescent="0.25">
      <c r="A73" s="9"/>
      <c r="B73" s="17" t="s">
        <v>95</v>
      </c>
      <c r="C73" s="75">
        <f>C30-C70</f>
        <v>-137821.51000000013</v>
      </c>
      <c r="D73" s="73"/>
      <c r="E73" s="75">
        <f>E30-E70</f>
        <v>184535.26</v>
      </c>
    </row>
    <row r="83" spans="2:5" s="1" customFormat="1" ht="26.45" customHeight="1" x14ac:dyDescent="0.2">
      <c r="B83" s="2"/>
      <c r="C83" s="67"/>
      <c r="D83" s="68"/>
      <c r="E83" s="67"/>
    </row>
  </sheetData>
  <mergeCells count="4">
    <mergeCell ref="B2:E2"/>
    <mergeCell ref="B3:E3"/>
    <mergeCell ref="B4:E4"/>
    <mergeCell ref="B5:E5"/>
  </mergeCells>
  <printOptions horizontalCentered="1"/>
  <pageMargins left="0.70866141732283472" right="0.70866141732283472" top="0.70866141732283472" bottom="0.74803149606299213" header="0.31496062992125984" footer="0.31496062992125984"/>
  <pageSetup scale="87" fitToHeight="0" orientation="portrait" horizontalDpi="360" verticalDpi="360" r:id="rId1"/>
  <headerFooter>
    <oddHeader>&amp;L&amp;"Arial,Normal"&amp;8Estados e Información Contable&amp;R&amp;"Arial,Normal"&amp;8 01</oddHeader>
    <oddFooter>&amp;C&amp;"Arial,Cursiva"&amp;9“Bajo protesta de decir verdad declaramos que los Estados Financieros y sus notas, 
son razonablemente correctos y son responsabilidad del emisor”&amp;R&amp;9&amp;P/&amp;N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45"/>
  <sheetViews>
    <sheetView zoomScaleNormal="100" zoomScaleSheetLayoutView="80" workbookViewId="0">
      <selection activeCell="B24" sqref="B24"/>
    </sheetView>
  </sheetViews>
  <sheetFormatPr baseColWidth="10" defaultColWidth="11.42578125" defaultRowHeight="12.75" x14ac:dyDescent="0.2"/>
  <cols>
    <col min="1" max="1" width="4.42578125" style="2" bestFit="1" customWidth="1"/>
    <col min="2" max="2" width="56.85546875" style="2" customWidth="1"/>
    <col min="3" max="3" width="12.85546875" style="63" customWidth="1"/>
    <col min="4" max="4" width="12.85546875" style="67" customWidth="1"/>
    <col min="5" max="5" width="1.7109375" style="2" customWidth="1"/>
    <col min="6" max="6" width="4.42578125" style="2" bestFit="1" customWidth="1"/>
    <col min="7" max="7" width="51.140625" style="2" customWidth="1"/>
    <col min="8" max="8" width="12.42578125" style="63" bestFit="1" customWidth="1"/>
    <col min="9" max="9" width="13.5703125" style="14" customWidth="1"/>
    <col min="10" max="10" width="15.5703125" style="2" bestFit="1" customWidth="1"/>
    <col min="11" max="16384" width="11.42578125" style="2"/>
  </cols>
  <sheetData>
    <row r="1" spans="1:9" s="6" customFormat="1" ht="15" x14ac:dyDescent="0.25">
      <c r="B1" s="116" t="s">
        <v>0</v>
      </c>
      <c r="C1" s="116"/>
      <c r="D1" s="116"/>
      <c r="E1" s="116"/>
      <c r="F1" s="116"/>
      <c r="G1" s="116"/>
      <c r="H1" s="116"/>
      <c r="I1" s="116"/>
    </row>
    <row r="2" spans="1:9" s="6" customFormat="1" ht="15" x14ac:dyDescent="0.25">
      <c r="B2" s="116" t="s">
        <v>96</v>
      </c>
      <c r="C2" s="116"/>
      <c r="D2" s="116"/>
      <c r="E2" s="116"/>
      <c r="F2" s="116"/>
      <c r="G2" s="116"/>
      <c r="H2" s="116"/>
      <c r="I2" s="116"/>
    </row>
    <row r="3" spans="1:9" s="6" customFormat="1" ht="15" x14ac:dyDescent="0.25">
      <c r="B3" s="116" t="s">
        <v>97</v>
      </c>
      <c r="C3" s="116"/>
      <c r="D3" s="116"/>
      <c r="E3" s="116"/>
      <c r="F3" s="116"/>
      <c r="G3" s="116"/>
      <c r="H3" s="116"/>
      <c r="I3" s="116"/>
    </row>
    <row r="4" spans="1:9" s="6" customFormat="1" x14ac:dyDescent="0.2">
      <c r="B4" s="117" t="s">
        <v>98</v>
      </c>
      <c r="C4" s="117"/>
      <c r="D4" s="117"/>
      <c r="E4" s="117"/>
      <c r="F4" s="117"/>
      <c r="G4" s="117"/>
      <c r="H4" s="117"/>
      <c r="I4" s="117"/>
    </row>
    <row r="5" spans="1:9" s="6" customFormat="1" ht="13.5" customHeight="1" x14ac:dyDescent="0.2">
      <c r="C5" s="25"/>
      <c r="D5" s="86"/>
      <c r="H5" s="63"/>
      <c r="I5" s="61"/>
    </row>
    <row r="6" spans="1:9" x14ac:dyDescent="0.2">
      <c r="C6" s="7">
        <v>2025</v>
      </c>
      <c r="D6" s="7">
        <v>2024</v>
      </c>
      <c r="H6" s="7">
        <v>2025</v>
      </c>
      <c r="I6" s="7">
        <v>2024</v>
      </c>
    </row>
    <row r="7" spans="1:9" x14ac:dyDescent="0.2">
      <c r="A7" s="18">
        <v>1</v>
      </c>
      <c r="B7" s="6" t="s">
        <v>99</v>
      </c>
      <c r="D7" s="63"/>
      <c r="F7" s="18">
        <v>2</v>
      </c>
      <c r="G7" s="6" t="s">
        <v>100</v>
      </c>
      <c r="H7" s="14"/>
    </row>
    <row r="8" spans="1:9" x14ac:dyDescent="0.2">
      <c r="A8" s="18">
        <v>1.1000000000000001</v>
      </c>
      <c r="B8" s="19" t="s">
        <v>101</v>
      </c>
      <c r="C8" s="83">
        <f>SUM(C9:C15)</f>
        <v>466495.7</v>
      </c>
      <c r="D8" s="83">
        <f>SUM(D9:D15)</f>
        <v>534482.01</v>
      </c>
      <c r="F8" s="18">
        <v>2.1</v>
      </c>
      <c r="G8" s="19" t="s">
        <v>102</v>
      </c>
      <c r="H8" s="76">
        <f t="shared" ref="H8:I8" si="0">SUM(H9:H15)</f>
        <v>121231.19</v>
      </c>
      <c r="I8" s="76">
        <f t="shared" si="0"/>
        <v>45964.95</v>
      </c>
    </row>
    <row r="9" spans="1:9" x14ac:dyDescent="0.2">
      <c r="A9" s="1" t="s">
        <v>103</v>
      </c>
      <c r="B9" s="2" t="s">
        <v>104</v>
      </c>
      <c r="C9" s="84">
        <v>315237.75</v>
      </c>
      <c r="D9" s="84">
        <v>409654</v>
      </c>
      <c r="F9" s="1" t="s">
        <v>105</v>
      </c>
      <c r="G9" s="2" t="s">
        <v>106</v>
      </c>
      <c r="H9" s="79">
        <v>121231.19</v>
      </c>
      <c r="I9" s="89">
        <v>45964.95</v>
      </c>
    </row>
    <row r="10" spans="1:9" x14ac:dyDescent="0.2">
      <c r="A10" s="1" t="s">
        <v>107</v>
      </c>
      <c r="B10" s="2" t="s">
        <v>108</v>
      </c>
      <c r="C10" s="84">
        <v>151257.95000000001</v>
      </c>
      <c r="D10" s="84">
        <v>124828.01</v>
      </c>
      <c r="F10" s="1" t="s">
        <v>109</v>
      </c>
      <c r="G10" s="2" t="s">
        <v>110</v>
      </c>
      <c r="I10" s="77"/>
    </row>
    <row r="11" spans="1:9" x14ac:dyDescent="0.2">
      <c r="A11" s="1" t="s">
        <v>111</v>
      </c>
      <c r="B11" s="2" t="s">
        <v>112</v>
      </c>
      <c r="C11" s="85"/>
      <c r="D11" s="85"/>
      <c r="F11" s="1" t="s">
        <v>113</v>
      </c>
      <c r="G11" s="2" t="s">
        <v>114</v>
      </c>
      <c r="I11" s="77"/>
    </row>
    <row r="12" spans="1:9" x14ac:dyDescent="0.2">
      <c r="A12" s="1" t="s">
        <v>115</v>
      </c>
      <c r="B12" s="2" t="s">
        <v>116</v>
      </c>
      <c r="C12" s="85"/>
      <c r="D12" s="85"/>
      <c r="F12" s="1" t="s">
        <v>117</v>
      </c>
      <c r="G12" s="2" t="s">
        <v>118</v>
      </c>
      <c r="I12" s="77"/>
    </row>
    <row r="13" spans="1:9" x14ac:dyDescent="0.2">
      <c r="A13" s="1" t="s">
        <v>119</v>
      </c>
      <c r="B13" s="2" t="s">
        <v>120</v>
      </c>
      <c r="C13" s="85"/>
      <c r="D13" s="85"/>
      <c r="F13" s="1" t="s">
        <v>121</v>
      </c>
      <c r="G13" s="2" t="s">
        <v>122</v>
      </c>
      <c r="I13" s="77"/>
    </row>
    <row r="14" spans="1:9" x14ac:dyDescent="0.2">
      <c r="A14" s="1" t="s">
        <v>123</v>
      </c>
      <c r="B14" s="2" t="s">
        <v>124</v>
      </c>
      <c r="C14" s="85"/>
      <c r="D14" s="85"/>
      <c r="F14" s="1" t="s">
        <v>125</v>
      </c>
      <c r="G14" s="2" t="s">
        <v>126</v>
      </c>
      <c r="H14" s="14"/>
    </row>
    <row r="15" spans="1:9" x14ac:dyDescent="0.2">
      <c r="A15" s="1" t="s">
        <v>127</v>
      </c>
      <c r="B15" s="2" t="s">
        <v>128</v>
      </c>
      <c r="C15" s="85"/>
      <c r="D15" s="85"/>
      <c r="F15" s="1" t="s">
        <v>129</v>
      </c>
      <c r="G15" s="2" t="s">
        <v>130</v>
      </c>
    </row>
    <row r="16" spans="1:9" x14ac:dyDescent="0.2">
      <c r="D16" s="63"/>
      <c r="F16" s="1" t="s">
        <v>131</v>
      </c>
      <c r="G16" s="2" t="s">
        <v>132</v>
      </c>
      <c r="H16" s="14"/>
    </row>
    <row r="17" spans="1:9" ht="6.75" customHeight="1" x14ac:dyDescent="0.2">
      <c r="D17" s="63"/>
      <c r="H17" s="14"/>
    </row>
    <row r="18" spans="1:9" x14ac:dyDescent="0.2">
      <c r="B18" s="19" t="s">
        <v>133</v>
      </c>
      <c r="C18" s="70">
        <f>SUM(C9:C15)</f>
        <v>466495.7</v>
      </c>
      <c r="D18" s="70">
        <f>SUM(D9:D15)</f>
        <v>534482.01</v>
      </c>
      <c r="G18" s="19" t="s">
        <v>134</v>
      </c>
      <c r="H18" s="70">
        <f>SUM(H9:H16)</f>
        <v>121231.19</v>
      </c>
      <c r="I18" s="70">
        <f>SUM(I9:I16)</f>
        <v>45964.95</v>
      </c>
    </row>
    <row r="19" spans="1:9" ht="6.2" customHeight="1" x14ac:dyDescent="0.2">
      <c r="D19" s="63"/>
      <c r="H19" s="14"/>
    </row>
    <row r="20" spans="1:9" x14ac:dyDescent="0.2">
      <c r="A20" s="18">
        <v>1.2</v>
      </c>
      <c r="B20" s="19" t="s">
        <v>135</v>
      </c>
      <c r="C20" s="83">
        <f>SUM(C21:C29)</f>
        <v>5431.04</v>
      </c>
      <c r="D20" s="83">
        <f>SUM(D21:D29)</f>
        <v>0</v>
      </c>
      <c r="F20" s="18">
        <v>2.2000000000000002</v>
      </c>
      <c r="G20" s="19" t="s">
        <v>136</v>
      </c>
      <c r="H20" s="83">
        <f>SUM(H21:H29)</f>
        <v>0</v>
      </c>
      <c r="I20" s="83">
        <f>SUM(I21:I29)</f>
        <v>0</v>
      </c>
    </row>
    <row r="21" spans="1:9" x14ac:dyDescent="0.2">
      <c r="A21" s="1" t="s">
        <v>137</v>
      </c>
      <c r="B21" s="2" t="s">
        <v>138</v>
      </c>
      <c r="D21" s="84"/>
      <c r="F21" s="1" t="s">
        <v>139</v>
      </c>
      <c r="G21" s="2" t="s">
        <v>140</v>
      </c>
      <c r="H21" s="14"/>
    </row>
    <row r="22" spans="1:9" x14ac:dyDescent="0.2">
      <c r="A22" s="1" t="s">
        <v>141</v>
      </c>
      <c r="B22" s="2" t="s">
        <v>142</v>
      </c>
      <c r="D22" s="63"/>
      <c r="F22" s="1" t="s">
        <v>143</v>
      </c>
      <c r="G22" s="2" t="s">
        <v>144</v>
      </c>
      <c r="I22" s="77"/>
    </row>
    <row r="23" spans="1:9" x14ac:dyDescent="0.2">
      <c r="A23" s="1" t="s">
        <v>145</v>
      </c>
      <c r="B23" s="2" t="s">
        <v>146</v>
      </c>
      <c r="C23" s="84"/>
      <c r="D23" s="84"/>
      <c r="F23" s="1" t="s">
        <v>147</v>
      </c>
      <c r="G23" s="2" t="s">
        <v>148</v>
      </c>
      <c r="H23" s="14"/>
      <c r="I23" s="77"/>
    </row>
    <row r="24" spans="1:9" x14ac:dyDescent="0.2">
      <c r="A24" s="1" t="s">
        <v>149</v>
      </c>
      <c r="B24" s="2" t="s">
        <v>150</v>
      </c>
      <c r="C24" s="84">
        <v>5431.04</v>
      </c>
      <c r="D24" s="84">
        <v>0</v>
      </c>
      <c r="F24" s="1" t="s">
        <v>151</v>
      </c>
      <c r="G24" s="2" t="s">
        <v>152</v>
      </c>
    </row>
    <row r="25" spans="1:9" x14ac:dyDescent="0.2">
      <c r="A25" s="1" t="s">
        <v>153</v>
      </c>
      <c r="B25" s="2" t="s">
        <v>154</v>
      </c>
      <c r="D25" s="84"/>
      <c r="F25" s="1" t="s">
        <v>155</v>
      </c>
      <c r="G25" s="2" t="s">
        <v>156</v>
      </c>
      <c r="H25" s="14"/>
      <c r="I25" s="77"/>
    </row>
    <row r="26" spans="1:9" x14ac:dyDescent="0.2">
      <c r="A26" s="1" t="s">
        <v>157</v>
      </c>
      <c r="B26" s="2" t="s">
        <v>158</v>
      </c>
      <c r="D26" s="84"/>
      <c r="F26" s="1" t="s">
        <v>159</v>
      </c>
      <c r="G26" s="2" t="s">
        <v>160</v>
      </c>
      <c r="H26" s="14"/>
    </row>
    <row r="27" spans="1:9" x14ac:dyDescent="0.2">
      <c r="A27" s="1" t="s">
        <v>161</v>
      </c>
      <c r="B27" s="2" t="s">
        <v>162</v>
      </c>
      <c r="D27" s="84"/>
      <c r="G27" s="6"/>
      <c r="H27" s="14"/>
    </row>
    <row r="28" spans="1:9" x14ac:dyDescent="0.2">
      <c r="A28" s="1" t="s">
        <v>163</v>
      </c>
      <c r="B28" s="2" t="s">
        <v>164</v>
      </c>
      <c r="D28" s="84"/>
      <c r="G28" s="6"/>
      <c r="H28" s="14"/>
    </row>
    <row r="29" spans="1:9" x14ac:dyDescent="0.2">
      <c r="A29" s="1" t="s">
        <v>165</v>
      </c>
      <c r="B29" s="2" t="s">
        <v>166</v>
      </c>
      <c r="D29" s="84"/>
      <c r="G29" s="6"/>
      <c r="H29" s="14"/>
    </row>
    <row r="30" spans="1:9" ht="5.25" customHeight="1" x14ac:dyDescent="0.2">
      <c r="D30" s="84"/>
      <c r="G30" s="6"/>
      <c r="H30" s="14"/>
    </row>
    <row r="31" spans="1:9" x14ac:dyDescent="0.2">
      <c r="B31" s="19" t="s">
        <v>167</v>
      </c>
      <c r="C31" s="70">
        <f>SUM(C21:C29)</f>
        <v>5431.04</v>
      </c>
      <c r="D31" s="70">
        <f>SUM(D21:D29)</f>
        <v>0</v>
      </c>
      <c r="G31" s="19" t="s">
        <v>168</v>
      </c>
      <c r="H31" s="70">
        <f>SUM(H21:H26)</f>
        <v>0</v>
      </c>
      <c r="I31" s="70">
        <f>SUM(I21:I26)</f>
        <v>0</v>
      </c>
    </row>
    <row r="32" spans="1:9" x14ac:dyDescent="0.2">
      <c r="D32" s="84"/>
      <c r="G32" s="20" t="s">
        <v>169</v>
      </c>
      <c r="H32" s="62">
        <f>H18+H31</f>
        <v>121231.19</v>
      </c>
      <c r="I32" s="62">
        <f>I18+I31</f>
        <v>45964.95</v>
      </c>
    </row>
    <row r="33" spans="4:9" ht="6.75" customHeight="1" x14ac:dyDescent="0.2">
      <c r="D33" s="84"/>
      <c r="I33" s="77"/>
    </row>
    <row r="34" spans="4:9" x14ac:dyDescent="0.2">
      <c r="D34" s="84"/>
      <c r="F34" s="18">
        <v>3</v>
      </c>
      <c r="G34" s="6" t="s">
        <v>170</v>
      </c>
      <c r="I34" s="77"/>
    </row>
    <row r="35" spans="4:9" x14ac:dyDescent="0.2">
      <c r="D35" s="84"/>
      <c r="F35" s="18">
        <v>3.1</v>
      </c>
      <c r="G35" s="19" t="s">
        <v>171</v>
      </c>
      <c r="H35" s="93">
        <f>SUM(H36:H38)</f>
        <v>0</v>
      </c>
      <c r="I35" s="93">
        <f>SUM(I36:I38)</f>
        <v>0</v>
      </c>
    </row>
    <row r="36" spans="4:9" x14ac:dyDescent="0.2">
      <c r="D36" s="84"/>
      <c r="F36" s="1" t="s">
        <v>172</v>
      </c>
      <c r="G36" s="2" t="s">
        <v>68</v>
      </c>
      <c r="I36" s="77"/>
    </row>
    <row r="37" spans="4:9" x14ac:dyDescent="0.2">
      <c r="D37" s="84"/>
      <c r="F37" s="1" t="s">
        <v>173</v>
      </c>
      <c r="G37" s="2" t="s">
        <v>174</v>
      </c>
      <c r="I37" s="77"/>
    </row>
    <row r="38" spans="4:9" x14ac:dyDescent="0.2">
      <c r="D38" s="84"/>
      <c r="F38" s="1" t="s">
        <v>175</v>
      </c>
      <c r="G38" s="2" t="s">
        <v>176</v>
      </c>
      <c r="I38" s="77"/>
    </row>
    <row r="39" spans="4:9" x14ac:dyDescent="0.2">
      <c r="D39" s="84"/>
      <c r="F39" s="18">
        <v>3.2</v>
      </c>
      <c r="G39" s="19" t="s">
        <v>177</v>
      </c>
      <c r="H39" s="93">
        <f>SUM(H40:H44)</f>
        <v>350695.54999999987</v>
      </c>
      <c r="I39" s="93">
        <f>SUM(I40:I44)</f>
        <v>488517.06</v>
      </c>
    </row>
    <row r="40" spans="4:9" x14ac:dyDescent="0.2">
      <c r="D40" s="84"/>
      <c r="F40" s="1" t="s">
        <v>178</v>
      </c>
      <c r="G40" s="2" t="s">
        <v>95</v>
      </c>
      <c r="H40" s="90">
        <f>+'[1]1'!C80</f>
        <v>-137821.51000000013</v>
      </c>
      <c r="I40" s="14">
        <v>184535.26</v>
      </c>
    </row>
    <row r="41" spans="4:9" x14ac:dyDescent="0.2">
      <c r="D41" s="84"/>
      <c r="F41" s="1" t="s">
        <v>179</v>
      </c>
      <c r="G41" s="2" t="s">
        <v>180</v>
      </c>
      <c r="H41" s="91">
        <v>488517.06</v>
      </c>
      <c r="I41" s="14">
        <v>303981.8</v>
      </c>
    </row>
    <row r="42" spans="4:9" x14ac:dyDescent="0.2">
      <c r="D42" s="84"/>
      <c r="F42" s="1" t="s">
        <v>181</v>
      </c>
      <c r="G42" s="2" t="s">
        <v>182</v>
      </c>
      <c r="H42" s="14"/>
    </row>
    <row r="43" spans="4:9" ht="12" customHeight="1" x14ac:dyDescent="0.2">
      <c r="D43" s="84"/>
      <c r="F43" s="1" t="s">
        <v>183</v>
      </c>
      <c r="G43" s="2" t="s">
        <v>184</v>
      </c>
      <c r="H43" s="92"/>
      <c r="I43" s="78"/>
    </row>
    <row r="44" spans="4:9" x14ac:dyDescent="0.2">
      <c r="D44" s="84"/>
      <c r="F44" s="1" t="s">
        <v>185</v>
      </c>
      <c r="G44" s="2" t="s">
        <v>186</v>
      </c>
      <c r="I44" s="77"/>
    </row>
    <row r="45" spans="4:9" ht="14.25" customHeight="1" x14ac:dyDescent="0.2">
      <c r="D45" s="84"/>
      <c r="F45" s="18">
        <v>3.3</v>
      </c>
      <c r="G45" s="19" t="s">
        <v>187</v>
      </c>
      <c r="H45" s="93">
        <f>SUM(H46:H47)</f>
        <v>0</v>
      </c>
      <c r="I45" s="93">
        <f>SUM(I46:I47)</f>
        <v>0</v>
      </c>
    </row>
    <row r="46" spans="4:9" x14ac:dyDescent="0.2">
      <c r="D46" s="84"/>
      <c r="F46" s="1" t="s">
        <v>188</v>
      </c>
      <c r="G46" s="2" t="s">
        <v>189</v>
      </c>
      <c r="I46" s="77"/>
    </row>
    <row r="47" spans="4:9" x14ac:dyDescent="0.2">
      <c r="D47" s="84"/>
      <c r="F47" s="1" t="s">
        <v>190</v>
      </c>
      <c r="G47" s="2" t="s">
        <v>191</v>
      </c>
      <c r="I47" s="77"/>
    </row>
    <row r="48" spans="4:9" x14ac:dyDescent="0.2">
      <c r="D48" s="84"/>
      <c r="G48" s="20" t="s">
        <v>192</v>
      </c>
      <c r="H48" s="94">
        <f>H35+H39+H45</f>
        <v>350695.54999999987</v>
      </c>
      <c r="I48" s="94">
        <f>I35+I39+I45</f>
        <v>488517.06</v>
      </c>
    </row>
    <row r="49" spans="1:9" x14ac:dyDescent="0.2">
      <c r="B49" s="20" t="s">
        <v>193</v>
      </c>
      <c r="C49" s="72">
        <f>C18+C31</f>
        <v>471926.74</v>
      </c>
      <c r="D49" s="72">
        <f>D18+D31</f>
        <v>534482.01</v>
      </c>
      <c r="G49" s="20" t="s">
        <v>194</v>
      </c>
      <c r="H49" s="94">
        <f>H32+H48</f>
        <v>471926.73999999987</v>
      </c>
      <c r="I49" s="94">
        <f>I32+I48</f>
        <v>534482.01</v>
      </c>
    </row>
    <row r="50" spans="1:9" ht="6.75" customHeight="1" x14ac:dyDescent="0.2">
      <c r="D50" s="84"/>
      <c r="I50" s="77"/>
    </row>
    <row r="51" spans="1:9" x14ac:dyDescent="0.2">
      <c r="A51" s="18">
        <v>8.1</v>
      </c>
      <c r="B51" s="6" t="s">
        <v>195</v>
      </c>
      <c r="D51" s="87"/>
      <c r="F51" s="18">
        <v>8.1999999999999993</v>
      </c>
      <c r="G51" s="6" t="s">
        <v>196</v>
      </c>
      <c r="H51" s="92"/>
      <c r="I51" s="78"/>
    </row>
    <row r="52" spans="1:9" x14ac:dyDescent="0.2">
      <c r="A52" s="1" t="s">
        <v>197</v>
      </c>
      <c r="B52" s="2" t="s">
        <v>198</v>
      </c>
      <c r="C52" s="79">
        <v>695000</v>
      </c>
      <c r="D52" s="84">
        <v>0</v>
      </c>
      <c r="F52" s="1" t="s">
        <v>199</v>
      </c>
      <c r="G52" s="2" t="s">
        <v>200</v>
      </c>
      <c r="H52" s="80">
        <v>695000</v>
      </c>
      <c r="I52" s="82">
        <f>+C52-H52</f>
        <v>0</v>
      </c>
    </row>
    <row r="53" spans="1:9" x14ac:dyDescent="0.2">
      <c r="A53" s="1" t="s">
        <v>201</v>
      </c>
      <c r="B53" s="2" t="s">
        <v>202</v>
      </c>
      <c r="C53" s="79">
        <v>94743.41</v>
      </c>
      <c r="D53" s="84">
        <v>0</v>
      </c>
      <c r="F53" s="1" t="s">
        <v>203</v>
      </c>
      <c r="G53" s="2" t="s">
        <v>204</v>
      </c>
      <c r="H53" s="80">
        <v>394449.11</v>
      </c>
      <c r="I53" s="82">
        <f t="shared" ref="I53:I58" si="1">+C53-H53</f>
        <v>-299705.69999999995</v>
      </c>
    </row>
    <row r="54" spans="1:9" x14ac:dyDescent="0.2">
      <c r="A54" s="1" t="s">
        <v>205</v>
      </c>
      <c r="B54" s="2" t="s">
        <v>206</v>
      </c>
      <c r="C54" s="79">
        <v>0</v>
      </c>
      <c r="D54" s="84">
        <v>0</v>
      </c>
      <c r="F54" s="1" t="s">
        <v>207</v>
      </c>
      <c r="G54" s="2" t="s">
        <v>208</v>
      </c>
      <c r="H54" s="80">
        <v>415585.57</v>
      </c>
      <c r="I54" s="82">
        <f t="shared" si="1"/>
        <v>-415585.57</v>
      </c>
    </row>
    <row r="55" spans="1:9" x14ac:dyDescent="0.2">
      <c r="A55" s="1" t="s">
        <v>209</v>
      </c>
      <c r="B55" s="2" t="s">
        <v>210</v>
      </c>
      <c r="C55" s="79">
        <f>+C52-C53</f>
        <v>600256.59</v>
      </c>
      <c r="D55" s="84">
        <v>0</v>
      </c>
      <c r="F55" s="1" t="s">
        <v>211</v>
      </c>
      <c r="G55" s="2" t="s">
        <v>212</v>
      </c>
      <c r="H55" s="80">
        <v>716136.46</v>
      </c>
      <c r="I55" s="82">
        <f t="shared" si="1"/>
        <v>-115879.87</v>
      </c>
    </row>
    <row r="56" spans="1:9" x14ac:dyDescent="0.2">
      <c r="A56" s="1" t="s">
        <v>213</v>
      </c>
      <c r="B56" s="2" t="s">
        <v>214</v>
      </c>
      <c r="C56" s="79">
        <v>600256.59</v>
      </c>
      <c r="D56" s="84">
        <v>0</v>
      </c>
      <c r="F56" s="1" t="s">
        <v>215</v>
      </c>
      <c r="G56" s="2" t="s">
        <v>216</v>
      </c>
      <c r="H56" s="80">
        <v>716136.46</v>
      </c>
      <c r="I56" s="82">
        <f t="shared" si="1"/>
        <v>-115879.87</v>
      </c>
    </row>
    <row r="57" spans="1:9" ht="14.25" customHeight="1" x14ac:dyDescent="0.2">
      <c r="D57" s="87"/>
      <c r="F57" s="1" t="s">
        <v>217</v>
      </c>
      <c r="G57" s="2" t="s">
        <v>218</v>
      </c>
      <c r="H57" s="80">
        <v>716136.46</v>
      </c>
      <c r="I57" s="82">
        <f t="shared" si="1"/>
        <v>-716136.46</v>
      </c>
    </row>
    <row r="58" spans="1:9" x14ac:dyDescent="0.2">
      <c r="D58" s="84"/>
      <c r="F58" s="1" t="s">
        <v>219</v>
      </c>
      <c r="G58" s="2" t="s">
        <v>220</v>
      </c>
      <c r="H58" s="80">
        <v>716136.46</v>
      </c>
      <c r="I58" s="82">
        <f t="shared" si="1"/>
        <v>-716136.46</v>
      </c>
    </row>
    <row r="59" spans="1:9" x14ac:dyDescent="0.2">
      <c r="B59" s="22"/>
      <c r="C59" s="81"/>
      <c r="D59" s="81"/>
      <c r="G59" s="22"/>
      <c r="H59" s="81"/>
      <c r="I59" s="81"/>
    </row>
    <row r="60" spans="1:9" x14ac:dyDescent="0.2">
      <c r="B60" s="22"/>
      <c r="C60" s="81"/>
      <c r="D60" s="81"/>
      <c r="G60" s="22"/>
      <c r="H60" s="81"/>
      <c r="I60" s="81"/>
    </row>
    <row r="61" spans="1:9" x14ac:dyDescent="0.2">
      <c r="D61" s="68"/>
    </row>
    <row r="62" spans="1:9" x14ac:dyDescent="0.2">
      <c r="D62" s="68"/>
    </row>
    <row r="63" spans="1:9" x14ac:dyDescent="0.2">
      <c r="D63" s="68"/>
    </row>
    <row r="64" spans="1:9" x14ac:dyDescent="0.2">
      <c r="D64" s="63"/>
      <c r="H64" s="14"/>
    </row>
    <row r="65" spans="2:15" x14ac:dyDescent="0.2">
      <c r="D65" s="63"/>
      <c r="H65" s="14"/>
    </row>
    <row r="75" spans="2:15" x14ac:dyDescent="0.2">
      <c r="B75" s="15"/>
      <c r="C75" s="67"/>
      <c r="E75" s="4"/>
      <c r="F75" s="4"/>
      <c r="G75" s="4"/>
      <c r="H75" s="60"/>
      <c r="I75" s="60"/>
      <c r="J75" s="4"/>
      <c r="K75" s="4"/>
      <c r="L75" s="4"/>
      <c r="M75" s="4"/>
      <c r="N75" s="4"/>
      <c r="O75" s="4"/>
    </row>
    <row r="76" spans="2:15" x14ac:dyDescent="0.2">
      <c r="B76" s="1"/>
      <c r="E76" s="5"/>
      <c r="F76" s="4"/>
      <c r="G76" s="4"/>
      <c r="H76" s="60"/>
      <c r="I76" s="60"/>
      <c r="J76" s="4"/>
      <c r="K76" s="4"/>
      <c r="L76" s="4"/>
      <c r="M76" s="4"/>
      <c r="N76" s="4"/>
      <c r="O76" s="4"/>
    </row>
    <row r="77" spans="2:15" x14ac:dyDescent="0.2">
      <c r="B77" s="1"/>
      <c r="E77" s="5"/>
      <c r="F77" s="4"/>
      <c r="G77" s="4"/>
      <c r="H77" s="60"/>
      <c r="I77" s="60"/>
      <c r="J77" s="4"/>
      <c r="K77" s="4"/>
      <c r="L77" s="4"/>
      <c r="M77" s="4"/>
      <c r="N77" s="4"/>
      <c r="O77" s="4"/>
    </row>
    <row r="78" spans="2:15" x14ac:dyDescent="0.2">
      <c r="B78" s="1"/>
      <c r="D78" s="88"/>
      <c r="F78" s="4"/>
      <c r="G78" s="5"/>
      <c r="H78" s="60"/>
      <c r="I78" s="60"/>
      <c r="J78" s="4"/>
      <c r="K78" s="4"/>
      <c r="L78" s="4"/>
      <c r="M78" s="4"/>
      <c r="N78" s="4"/>
      <c r="O78" s="4"/>
    </row>
    <row r="90" spans="5:10" x14ac:dyDescent="0.2">
      <c r="E90" s="23"/>
      <c r="F90" s="23"/>
    </row>
    <row r="94" spans="5:10" ht="9.1999999999999993" customHeight="1" x14ac:dyDescent="0.2">
      <c r="J94" s="21"/>
    </row>
    <row r="101" spans="5:6" x14ac:dyDescent="0.2">
      <c r="E101" s="22"/>
      <c r="F101" s="22"/>
    </row>
    <row r="102" spans="5:6" x14ac:dyDescent="0.2">
      <c r="E102" s="22"/>
      <c r="F102" s="22"/>
    </row>
    <row r="106" spans="5:6" ht="10.5" customHeight="1" x14ac:dyDescent="0.2"/>
    <row r="107" spans="5:6" ht="6.75" customHeight="1" x14ac:dyDescent="0.2"/>
    <row r="108" spans="5:6" ht="8.25" customHeight="1" x14ac:dyDescent="0.2"/>
    <row r="131" ht="9.75" customHeight="1" x14ac:dyDescent="0.2"/>
    <row r="141" ht="27.75" customHeight="1" x14ac:dyDescent="0.2"/>
    <row r="142" ht="24.2" customHeight="1" x14ac:dyDescent="0.2"/>
    <row r="143" ht="15" customHeight="1" x14ac:dyDescent="0.2"/>
    <row r="145" ht="44.25" customHeight="1" x14ac:dyDescent="0.2"/>
  </sheetData>
  <mergeCells count="4">
    <mergeCell ref="B1:I1"/>
    <mergeCell ref="B2:I2"/>
    <mergeCell ref="B3:I3"/>
    <mergeCell ref="B4:I4"/>
  </mergeCells>
  <printOptions horizontalCentered="1"/>
  <pageMargins left="0.23622047244094491" right="0.23622047244094491" top="0.51181102362204722" bottom="0.11811023622047245" header="0.31496062992125984" footer="0.31496062992125984"/>
  <pageSetup scale="70" orientation="landscape" horizontalDpi="360" verticalDpi="360" r:id="rId1"/>
  <headerFooter>
    <oddHeader>&amp;L&amp;"Arial,Normal"&amp;8Estados e Información Contable&amp;R&amp;"Arial,Normal"&amp;8 02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K71"/>
  <sheetViews>
    <sheetView zoomScale="80" zoomScaleNormal="80" workbookViewId="0">
      <selection activeCell="E34" sqref="E34"/>
    </sheetView>
  </sheetViews>
  <sheetFormatPr baseColWidth="10" defaultColWidth="11.42578125" defaultRowHeight="11.25" x14ac:dyDescent="0.2"/>
  <cols>
    <col min="1" max="1" width="2.28515625" style="1" customWidth="1"/>
    <col min="2" max="2" width="62.28515625" style="24" customWidth="1"/>
    <col min="3" max="7" width="16.28515625" style="26" customWidth="1"/>
    <col min="8" max="8" width="18.85546875" style="26" customWidth="1"/>
    <col min="9" max="9" width="11.42578125" style="1"/>
    <col min="10" max="10" width="12.85546875" style="1" bestFit="1" customWidth="1"/>
    <col min="11" max="16384" width="11.42578125" style="1"/>
  </cols>
  <sheetData>
    <row r="1" spans="2:8" ht="12.75" x14ac:dyDescent="0.2">
      <c r="H1" s="61"/>
    </row>
    <row r="2" spans="2:8" ht="18.75" customHeight="1" x14ac:dyDescent="0.25">
      <c r="B2" s="116" t="s">
        <v>0</v>
      </c>
      <c r="C2" s="116"/>
      <c r="D2" s="116"/>
      <c r="E2" s="116"/>
      <c r="F2" s="116"/>
      <c r="G2" s="116"/>
      <c r="H2" s="116"/>
    </row>
    <row r="3" spans="2:8" ht="18.75" customHeight="1" x14ac:dyDescent="0.25">
      <c r="B3" s="116" t="s">
        <v>221</v>
      </c>
      <c r="C3" s="116"/>
      <c r="D3" s="116"/>
      <c r="E3" s="116"/>
      <c r="F3" s="116"/>
      <c r="G3" s="116"/>
      <c r="H3" s="116"/>
    </row>
    <row r="4" spans="2:8" ht="18.75" customHeight="1" x14ac:dyDescent="0.25">
      <c r="B4" s="116" t="s">
        <v>2</v>
      </c>
      <c r="C4" s="116"/>
      <c r="D4" s="116"/>
      <c r="E4" s="116"/>
      <c r="F4" s="116"/>
      <c r="G4" s="116"/>
      <c r="H4" s="116"/>
    </row>
    <row r="5" spans="2:8" ht="6.75" customHeight="1" x14ac:dyDescent="0.2">
      <c r="H5" s="61"/>
    </row>
    <row r="6" spans="2:8" ht="15" x14ac:dyDescent="0.2">
      <c r="D6" s="25"/>
      <c r="E6" s="25"/>
      <c r="F6" s="25"/>
      <c r="G6" s="25"/>
      <c r="H6" s="59"/>
    </row>
    <row r="7" spans="2:8" s="26" customFormat="1" ht="12.75" x14ac:dyDescent="0.25">
      <c r="B7" s="118" t="s">
        <v>222</v>
      </c>
      <c r="C7" s="121" t="s">
        <v>223</v>
      </c>
      <c r="D7" s="122"/>
      <c r="E7" s="122"/>
      <c r="F7" s="122"/>
      <c r="G7" s="123"/>
      <c r="H7" s="124" t="s">
        <v>224</v>
      </c>
    </row>
    <row r="8" spans="2:8" s="26" customFormat="1" ht="25.5" x14ac:dyDescent="0.25">
      <c r="B8" s="119"/>
      <c r="C8" s="27" t="s">
        <v>225</v>
      </c>
      <c r="D8" s="27" t="s">
        <v>226</v>
      </c>
      <c r="E8" s="27" t="s">
        <v>227</v>
      </c>
      <c r="F8" s="27" t="s">
        <v>228</v>
      </c>
      <c r="G8" s="27" t="s">
        <v>229</v>
      </c>
      <c r="H8" s="125"/>
    </row>
    <row r="9" spans="2:8" s="26" customFormat="1" ht="12.75" x14ac:dyDescent="0.25">
      <c r="B9" s="120"/>
      <c r="C9" s="28" t="s">
        <v>230</v>
      </c>
      <c r="D9" s="28" t="s">
        <v>231</v>
      </c>
      <c r="E9" s="28" t="s">
        <v>232</v>
      </c>
      <c r="F9" s="28" t="s">
        <v>233</v>
      </c>
      <c r="G9" s="28" t="s">
        <v>234</v>
      </c>
      <c r="H9" s="28" t="s">
        <v>235</v>
      </c>
    </row>
    <row r="10" spans="2:8" ht="15.75" customHeight="1" x14ac:dyDescent="0.2">
      <c r="B10" s="29" t="s">
        <v>7</v>
      </c>
      <c r="C10" s="95"/>
      <c r="D10" s="95"/>
      <c r="E10" s="95"/>
      <c r="F10" s="95"/>
      <c r="G10" s="95"/>
      <c r="H10" s="96">
        <f>G10-C10</f>
        <v>0</v>
      </c>
    </row>
    <row r="11" spans="2:8" ht="15.75" customHeight="1" x14ac:dyDescent="0.2">
      <c r="B11" s="29" t="s">
        <v>236</v>
      </c>
      <c r="C11" s="95"/>
      <c r="D11" s="95"/>
      <c r="E11" s="95"/>
      <c r="F11" s="95"/>
      <c r="G11" s="95"/>
      <c r="H11" s="96">
        <f t="shared" ref="H11:H19" si="0">G11-C11</f>
        <v>0</v>
      </c>
    </row>
    <row r="12" spans="2:8" ht="15.75" customHeight="1" x14ac:dyDescent="0.2">
      <c r="B12" s="29" t="s">
        <v>11</v>
      </c>
      <c r="C12" s="95"/>
      <c r="D12" s="95"/>
      <c r="E12" s="95"/>
      <c r="F12" s="95"/>
      <c r="G12" s="95"/>
      <c r="H12" s="96">
        <f t="shared" si="0"/>
        <v>0</v>
      </c>
    </row>
    <row r="13" spans="2:8" ht="12.75" x14ac:dyDescent="0.2">
      <c r="B13" s="30" t="s">
        <v>13</v>
      </c>
      <c r="C13" s="95">
        <v>695000</v>
      </c>
      <c r="D13" s="95"/>
      <c r="E13" s="95">
        <f t="shared" ref="E13" si="1">C13+D13</f>
        <v>695000</v>
      </c>
      <c r="F13" s="95">
        <v>600256.59</v>
      </c>
      <c r="G13" s="95">
        <v>600256.59</v>
      </c>
      <c r="H13" s="96">
        <f t="shared" si="0"/>
        <v>-94743.410000000033</v>
      </c>
    </row>
    <row r="14" spans="2:8" ht="15.75" customHeight="1" x14ac:dyDescent="0.2">
      <c r="B14" s="29" t="s">
        <v>237</v>
      </c>
      <c r="C14" s="95"/>
      <c r="D14" s="95"/>
      <c r="E14" s="95"/>
      <c r="F14" s="95"/>
      <c r="G14" s="95"/>
      <c r="H14" s="96">
        <f t="shared" si="0"/>
        <v>0</v>
      </c>
    </row>
    <row r="15" spans="2:8" ht="15.75" customHeight="1" x14ac:dyDescent="0.2">
      <c r="B15" s="29" t="s">
        <v>238</v>
      </c>
      <c r="C15" s="95"/>
      <c r="D15" s="95"/>
      <c r="E15" s="95"/>
      <c r="F15" s="95"/>
      <c r="G15" s="95"/>
      <c r="H15" s="96">
        <f t="shared" si="0"/>
        <v>0</v>
      </c>
    </row>
    <row r="16" spans="2:8" s="9" customFormat="1" ht="12.75" x14ac:dyDescent="0.2">
      <c r="B16" s="31" t="s">
        <v>239</v>
      </c>
      <c r="C16" s="95"/>
      <c r="D16" s="97"/>
      <c r="E16" s="95"/>
      <c r="F16" s="97"/>
      <c r="G16" s="97"/>
      <c r="H16" s="96">
        <f t="shared" si="0"/>
        <v>0</v>
      </c>
    </row>
    <row r="17" spans="2:11" s="9" customFormat="1" ht="25.5" x14ac:dyDescent="0.2">
      <c r="B17" s="31" t="s">
        <v>22</v>
      </c>
      <c r="C17" s="97"/>
      <c r="D17" s="97"/>
      <c r="E17" s="95"/>
      <c r="F17" s="97"/>
      <c r="G17" s="97"/>
      <c r="H17" s="96">
        <f t="shared" si="0"/>
        <v>0</v>
      </c>
    </row>
    <row r="18" spans="2:11" s="9" customFormat="1" ht="25.5" x14ac:dyDescent="0.2">
      <c r="B18" s="31" t="s">
        <v>24</v>
      </c>
      <c r="C18" s="97"/>
      <c r="D18" s="97"/>
      <c r="E18" s="95"/>
      <c r="F18" s="97"/>
      <c r="G18" s="97"/>
      <c r="H18" s="96">
        <f t="shared" si="0"/>
        <v>0</v>
      </c>
    </row>
    <row r="19" spans="2:11" ht="12.75" x14ac:dyDescent="0.2">
      <c r="B19" s="29" t="s">
        <v>240</v>
      </c>
      <c r="C19" s="95"/>
      <c r="D19" s="95"/>
      <c r="E19" s="95"/>
      <c r="F19" s="95"/>
      <c r="G19" s="95"/>
      <c r="H19" s="96">
        <f t="shared" si="0"/>
        <v>0</v>
      </c>
    </row>
    <row r="20" spans="2:11" ht="12.75" x14ac:dyDescent="0.2">
      <c r="B20" s="32" t="s">
        <v>241</v>
      </c>
      <c r="C20" s="98">
        <f t="shared" ref="C20:H20" si="2">SUM(C10:C19)</f>
        <v>695000</v>
      </c>
      <c r="D20" s="98">
        <f t="shared" si="2"/>
        <v>0</v>
      </c>
      <c r="E20" s="98">
        <f t="shared" si="2"/>
        <v>695000</v>
      </c>
      <c r="F20" s="98">
        <f t="shared" si="2"/>
        <v>600256.59</v>
      </c>
      <c r="G20" s="98">
        <f t="shared" si="2"/>
        <v>600256.59</v>
      </c>
      <c r="H20" s="126">
        <f t="shared" si="2"/>
        <v>-94743.410000000033</v>
      </c>
    </row>
    <row r="21" spans="2:11" ht="12.75" x14ac:dyDescent="0.2">
      <c r="B21" s="133"/>
      <c r="C21" s="134"/>
      <c r="D21" s="134"/>
      <c r="E21" s="135"/>
      <c r="F21" s="136" t="s">
        <v>242</v>
      </c>
      <c r="G21" s="137"/>
      <c r="H21" s="127"/>
    </row>
    <row r="22" spans="2:11" ht="12.75" x14ac:dyDescent="0.2">
      <c r="B22" s="124" t="s">
        <v>243</v>
      </c>
      <c r="C22" s="121" t="s">
        <v>223</v>
      </c>
      <c r="D22" s="122"/>
      <c r="E22" s="122"/>
      <c r="F22" s="122"/>
      <c r="G22" s="123"/>
      <c r="H22" s="124" t="s">
        <v>224</v>
      </c>
    </row>
    <row r="23" spans="2:11" ht="25.5" x14ac:dyDescent="0.2">
      <c r="B23" s="138"/>
      <c r="C23" s="33" t="s">
        <v>225</v>
      </c>
      <c r="D23" s="27" t="s">
        <v>226</v>
      </c>
      <c r="E23" s="27" t="s">
        <v>227</v>
      </c>
      <c r="F23" s="27" t="s">
        <v>228</v>
      </c>
      <c r="G23" s="27" t="s">
        <v>229</v>
      </c>
      <c r="H23" s="125"/>
    </row>
    <row r="24" spans="2:11" ht="12.75" x14ac:dyDescent="0.2">
      <c r="B24" s="125"/>
      <c r="C24" s="34" t="s">
        <v>230</v>
      </c>
      <c r="D24" s="28" t="s">
        <v>231</v>
      </c>
      <c r="E24" s="28" t="s">
        <v>232</v>
      </c>
      <c r="F24" s="28" t="s">
        <v>233</v>
      </c>
      <c r="G24" s="28" t="s">
        <v>234</v>
      </c>
      <c r="H24" s="28" t="s">
        <v>235</v>
      </c>
    </row>
    <row r="25" spans="2:11" s="26" customFormat="1" ht="12.75" x14ac:dyDescent="0.2">
      <c r="B25" s="35" t="s">
        <v>244</v>
      </c>
      <c r="C25" s="36"/>
      <c r="D25" s="37"/>
      <c r="E25" s="37"/>
      <c r="F25" s="38"/>
      <c r="G25" s="38"/>
      <c r="H25" s="36"/>
    </row>
    <row r="26" spans="2:11" ht="12.75" x14ac:dyDescent="0.2">
      <c r="B26" s="39" t="s">
        <v>7</v>
      </c>
      <c r="C26" s="99"/>
      <c r="D26" s="99"/>
      <c r="E26" s="37"/>
      <c r="F26" s="99"/>
      <c r="G26" s="99"/>
      <c r="H26" s="99"/>
    </row>
    <row r="27" spans="2:11" s="9" customFormat="1" ht="15.75" customHeight="1" x14ac:dyDescent="0.2">
      <c r="B27" s="39" t="s">
        <v>236</v>
      </c>
      <c r="C27" s="97"/>
      <c r="D27" s="97"/>
      <c r="E27" s="37"/>
      <c r="F27" s="97"/>
      <c r="G27" s="97"/>
      <c r="H27" s="97"/>
    </row>
    <row r="28" spans="2:11" ht="12.75" x14ac:dyDescent="0.2">
      <c r="B28" s="39" t="s">
        <v>11</v>
      </c>
      <c r="C28" s="100"/>
      <c r="D28" s="100"/>
      <c r="E28" s="40">
        <f t="shared" ref="E28:E29" si="3">C28+D28</f>
        <v>0</v>
      </c>
      <c r="F28" s="100"/>
      <c r="G28" s="100"/>
      <c r="H28" s="101"/>
      <c r="J28" s="41"/>
    </row>
    <row r="29" spans="2:11" ht="12.75" x14ac:dyDescent="0.2">
      <c r="B29" s="42" t="s">
        <v>13</v>
      </c>
      <c r="C29" s="100">
        <v>695000</v>
      </c>
      <c r="D29" s="100">
        <v>0</v>
      </c>
      <c r="E29" s="105">
        <f t="shared" si="3"/>
        <v>695000</v>
      </c>
      <c r="F29" s="100">
        <v>600256.59</v>
      </c>
      <c r="G29" s="100">
        <v>600256.59</v>
      </c>
      <c r="H29" s="101">
        <f>G29-C29</f>
        <v>-94743.410000000033</v>
      </c>
      <c r="J29" s="41"/>
      <c r="K29" s="41"/>
    </row>
    <row r="30" spans="2:11" ht="12.75" x14ac:dyDescent="0.2">
      <c r="B30" s="39" t="s">
        <v>245</v>
      </c>
      <c r="C30" s="99"/>
      <c r="D30" s="99"/>
      <c r="E30" s="37"/>
      <c r="F30" s="99"/>
      <c r="G30" s="99"/>
      <c r="H30" s="102"/>
    </row>
    <row r="31" spans="2:11" ht="15.75" customHeight="1" x14ac:dyDescent="0.2">
      <c r="B31" s="39" t="s">
        <v>246</v>
      </c>
      <c r="C31" s="95"/>
      <c r="D31" s="95"/>
      <c r="E31" s="37"/>
      <c r="F31" s="95"/>
      <c r="G31" s="95"/>
      <c r="H31" s="102"/>
    </row>
    <row r="32" spans="2:11" s="9" customFormat="1" ht="25.5" x14ac:dyDescent="0.2">
      <c r="B32" s="31" t="s">
        <v>247</v>
      </c>
      <c r="C32" s="97"/>
      <c r="D32" s="97"/>
      <c r="E32" s="37"/>
      <c r="F32" s="97"/>
      <c r="G32" s="97"/>
      <c r="H32" s="97"/>
    </row>
    <row r="33" spans="2:8" s="9" customFormat="1" ht="25.5" x14ac:dyDescent="0.2">
      <c r="B33" s="31" t="s">
        <v>248</v>
      </c>
      <c r="C33" s="97"/>
      <c r="D33" s="97"/>
      <c r="E33" s="37"/>
      <c r="F33" s="97"/>
      <c r="G33" s="97"/>
      <c r="H33" s="97"/>
    </row>
    <row r="34" spans="2:8" s="9" customFormat="1" ht="15.75" customHeight="1" x14ac:dyDescent="0.2">
      <c r="B34" s="29"/>
      <c r="C34" s="97"/>
      <c r="D34" s="97"/>
      <c r="E34" s="37"/>
      <c r="F34" s="97"/>
      <c r="G34" s="97"/>
      <c r="H34" s="97"/>
    </row>
    <row r="35" spans="2:8" s="9" customFormat="1" ht="51.75" customHeight="1" x14ac:dyDescent="0.2">
      <c r="B35" s="43" t="s">
        <v>249</v>
      </c>
      <c r="C35" s="97"/>
      <c r="D35" s="97"/>
      <c r="E35" s="37"/>
      <c r="F35" s="97"/>
      <c r="G35" s="97"/>
      <c r="H35" s="97"/>
    </row>
    <row r="36" spans="2:8" s="9" customFormat="1" ht="15.75" customHeight="1" x14ac:dyDescent="0.2">
      <c r="B36" s="39" t="s">
        <v>236</v>
      </c>
      <c r="C36" s="97"/>
      <c r="D36" s="97"/>
      <c r="E36" s="37"/>
      <c r="F36" s="97"/>
      <c r="G36" s="97"/>
      <c r="H36" s="97"/>
    </row>
    <row r="37" spans="2:8" ht="12.75" x14ac:dyDescent="0.2">
      <c r="B37" s="39" t="s">
        <v>250</v>
      </c>
      <c r="C37" s="99"/>
      <c r="D37" s="99"/>
      <c r="E37" s="37"/>
      <c r="F37" s="99"/>
      <c r="G37" s="99"/>
      <c r="H37" s="102"/>
    </row>
    <row r="38" spans="2:8" s="9" customFormat="1" ht="25.5" x14ac:dyDescent="0.2">
      <c r="B38" s="31" t="s">
        <v>251</v>
      </c>
      <c r="C38" s="97"/>
      <c r="D38" s="97"/>
      <c r="E38" s="37"/>
      <c r="F38" s="97"/>
      <c r="G38" s="97"/>
      <c r="H38" s="97"/>
    </row>
    <row r="39" spans="2:8" s="9" customFormat="1" ht="25.5" x14ac:dyDescent="0.2">
      <c r="B39" s="31" t="s">
        <v>252</v>
      </c>
      <c r="C39" s="97"/>
      <c r="D39" s="97"/>
      <c r="E39" s="37"/>
      <c r="F39" s="97"/>
      <c r="G39" s="97"/>
      <c r="H39" s="97"/>
    </row>
    <row r="40" spans="2:8" s="9" customFormat="1" ht="15.75" customHeight="1" x14ac:dyDescent="0.2">
      <c r="B40" s="29"/>
      <c r="C40" s="97"/>
      <c r="D40" s="97"/>
      <c r="E40" s="37"/>
      <c r="F40" s="97"/>
      <c r="G40" s="97"/>
      <c r="H40" s="97"/>
    </row>
    <row r="41" spans="2:8" ht="12.75" x14ac:dyDescent="0.2">
      <c r="B41" s="44" t="s">
        <v>253</v>
      </c>
      <c r="C41" s="99"/>
      <c r="D41" s="99"/>
      <c r="E41" s="37"/>
      <c r="F41" s="99"/>
      <c r="G41" s="99"/>
      <c r="H41" s="102"/>
    </row>
    <row r="42" spans="2:8" ht="12.75" x14ac:dyDescent="0.2">
      <c r="B42" s="39" t="s">
        <v>253</v>
      </c>
      <c r="C42" s="100"/>
      <c r="D42" s="100"/>
      <c r="E42" s="37"/>
      <c r="F42" s="100"/>
      <c r="G42" s="100"/>
      <c r="H42" s="102"/>
    </row>
    <row r="43" spans="2:8" ht="12.75" x14ac:dyDescent="0.2">
      <c r="B43" s="29"/>
      <c r="C43" s="100"/>
      <c r="D43" s="100"/>
      <c r="E43" s="37"/>
      <c r="F43" s="100"/>
      <c r="G43" s="100"/>
      <c r="H43" s="102"/>
    </row>
    <row r="44" spans="2:8" ht="12.75" x14ac:dyDescent="0.2">
      <c r="B44" s="106" t="s">
        <v>241</v>
      </c>
      <c r="C44" s="98">
        <f>SUM(C25:C43)</f>
        <v>695000</v>
      </c>
      <c r="D44" s="98">
        <f t="shared" ref="D44:G44" si="4">SUM(D25:D43)</f>
        <v>0</v>
      </c>
      <c r="E44" s="98">
        <f t="shared" si="4"/>
        <v>695000</v>
      </c>
      <c r="F44" s="98">
        <f t="shared" si="4"/>
        <v>600256.59</v>
      </c>
      <c r="G44" s="98">
        <f t="shared" si="4"/>
        <v>600256.59</v>
      </c>
      <c r="H44" s="126">
        <f>SUM(H25:H43)</f>
        <v>-94743.410000000033</v>
      </c>
    </row>
    <row r="45" spans="2:8" ht="12.75" x14ac:dyDescent="0.2">
      <c r="B45" s="128"/>
      <c r="C45" s="129"/>
      <c r="D45" s="129"/>
      <c r="E45" s="130"/>
      <c r="F45" s="131" t="s">
        <v>242</v>
      </c>
      <c r="G45" s="132"/>
      <c r="H45" s="127"/>
    </row>
    <row r="47" spans="2:8" x14ac:dyDescent="0.2">
      <c r="E47" s="103"/>
      <c r="F47" s="103"/>
      <c r="G47" s="103"/>
    </row>
    <row r="48" spans="2:8" x14ac:dyDescent="0.2">
      <c r="B48" s="24" t="s">
        <v>254</v>
      </c>
      <c r="E48" s="103"/>
      <c r="F48" s="103"/>
      <c r="G48" s="103"/>
    </row>
    <row r="49" spans="2:7" x14ac:dyDescent="0.2">
      <c r="B49" s="24" t="s">
        <v>255</v>
      </c>
      <c r="E49" s="103"/>
      <c r="F49" s="103"/>
      <c r="G49" s="103"/>
    </row>
    <row r="50" spans="2:7" x14ac:dyDescent="0.2">
      <c r="B50" s="24" t="s">
        <v>256</v>
      </c>
    </row>
    <row r="51" spans="2:7" x14ac:dyDescent="0.2">
      <c r="B51" s="24" t="s">
        <v>257</v>
      </c>
    </row>
    <row r="52" spans="2:7" x14ac:dyDescent="0.2">
      <c r="B52" s="24" t="s">
        <v>258</v>
      </c>
    </row>
    <row r="62" spans="2:7" ht="20.45" customHeight="1" x14ac:dyDescent="0.2">
      <c r="B62" s="45"/>
      <c r="C62" s="104"/>
      <c r="D62" s="104"/>
      <c r="E62" s="104"/>
      <c r="F62" s="104"/>
      <c r="G62" s="104"/>
    </row>
    <row r="63" spans="2:7" ht="20.45" customHeight="1" x14ac:dyDescent="0.2">
      <c r="B63" s="45"/>
      <c r="C63" s="104"/>
      <c r="D63" s="104"/>
      <c r="E63" s="104"/>
      <c r="F63" s="104"/>
      <c r="G63" s="104"/>
    </row>
    <row r="64" spans="2:7" ht="20.45" customHeight="1" x14ac:dyDescent="0.2">
      <c r="B64" s="45"/>
      <c r="C64" s="104"/>
      <c r="D64" s="104"/>
      <c r="E64" s="104"/>
      <c r="F64" s="104"/>
      <c r="G64" s="104"/>
    </row>
    <row r="65" spans="2:7" ht="20.45" customHeight="1" x14ac:dyDescent="0.2">
      <c r="B65" s="45"/>
      <c r="C65" s="104"/>
      <c r="D65" s="104"/>
      <c r="E65" s="104"/>
      <c r="F65" s="104"/>
      <c r="G65" s="104"/>
    </row>
    <row r="66" spans="2:7" ht="20.45" customHeight="1" x14ac:dyDescent="0.2">
      <c r="B66" s="45"/>
      <c r="C66" s="104"/>
      <c r="D66" s="104"/>
      <c r="E66" s="104"/>
      <c r="F66" s="104"/>
      <c r="G66" s="104"/>
    </row>
    <row r="67" spans="2:7" ht="20.45" customHeight="1" x14ac:dyDescent="0.2">
      <c r="B67" s="45"/>
      <c r="C67" s="104"/>
      <c r="D67" s="104"/>
      <c r="E67" s="104"/>
      <c r="F67" s="104"/>
      <c r="G67" s="104"/>
    </row>
    <row r="68" spans="2:7" ht="20.45" customHeight="1" x14ac:dyDescent="0.2">
      <c r="B68" s="45"/>
      <c r="C68" s="104"/>
      <c r="D68" s="104"/>
      <c r="E68" s="104"/>
      <c r="F68" s="104"/>
      <c r="G68" s="104"/>
    </row>
    <row r="69" spans="2:7" ht="20.45" customHeight="1" x14ac:dyDescent="0.2">
      <c r="B69" s="45"/>
      <c r="C69" s="104"/>
      <c r="D69" s="104"/>
      <c r="E69" s="104"/>
      <c r="F69" s="104"/>
      <c r="G69" s="104"/>
    </row>
    <row r="70" spans="2:7" ht="20.45" customHeight="1" x14ac:dyDescent="0.2">
      <c r="B70" s="45"/>
      <c r="C70" s="104"/>
      <c r="D70" s="104"/>
      <c r="E70" s="104"/>
      <c r="F70" s="104"/>
      <c r="G70" s="104"/>
    </row>
    <row r="71" spans="2:7" ht="11.25" customHeight="1" x14ac:dyDescent="0.2"/>
  </sheetData>
  <mergeCells count="15">
    <mergeCell ref="H44:H45"/>
    <mergeCell ref="B45:E45"/>
    <mergeCell ref="F45:G45"/>
    <mergeCell ref="H20:H21"/>
    <mergeCell ref="B21:E21"/>
    <mergeCell ref="F21:G21"/>
    <mergeCell ref="B22:B24"/>
    <mergeCell ref="C22:G22"/>
    <mergeCell ref="H22:H23"/>
    <mergeCell ref="B2:H2"/>
    <mergeCell ref="B3:H3"/>
    <mergeCell ref="B4:H4"/>
    <mergeCell ref="B7:B9"/>
    <mergeCell ref="C7:G7"/>
    <mergeCell ref="H7:H8"/>
  </mergeCells>
  <printOptions horizontalCentered="1"/>
  <pageMargins left="0.23622047244094488" right="0.23622047244094488" top="0.74803149606299213" bottom="0.74803149606299213" header="0.31496062992125984" footer="0.31496062992125984"/>
  <pageSetup scale="83" fitToHeight="0" orientation="landscape" horizontalDpi="360" verticalDpi="360" r:id="rId1"/>
  <headerFooter>
    <oddHeader>&amp;L&amp;"Arial,Normal"&amp;8Estados e Informes Presupuestarios&amp;R&amp;"Arial,Normal"&amp;8 08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2:H99"/>
  <sheetViews>
    <sheetView tabSelected="1" zoomScaleNormal="100" workbookViewId="0">
      <selection activeCell="D14" sqref="D14"/>
    </sheetView>
  </sheetViews>
  <sheetFormatPr baseColWidth="10" defaultColWidth="11.42578125" defaultRowHeight="12.75" x14ac:dyDescent="0.2"/>
  <cols>
    <col min="1" max="1" width="6.28515625" style="48" bestFit="1" customWidth="1"/>
    <col min="2" max="2" width="66.28515625" style="48" bestFit="1" customWidth="1"/>
    <col min="3" max="3" width="13.7109375" style="107" customWidth="1"/>
    <col min="4" max="4" width="15" style="107" customWidth="1"/>
    <col min="5" max="5" width="16.85546875" style="107" customWidth="1"/>
    <col min="6" max="6" width="14.85546875" style="107" customWidth="1"/>
    <col min="7" max="8" width="13.7109375" style="107" customWidth="1"/>
    <col min="9" max="16384" width="11.42578125" style="46"/>
  </cols>
  <sheetData>
    <row r="2" spans="1:8" ht="15.75" customHeight="1" x14ac:dyDescent="0.25">
      <c r="A2" s="141" t="s">
        <v>0</v>
      </c>
      <c r="B2" s="141"/>
      <c r="C2" s="141"/>
      <c r="D2" s="141"/>
      <c r="E2" s="141"/>
      <c r="F2" s="141"/>
      <c r="G2" s="141"/>
      <c r="H2" s="141"/>
    </row>
    <row r="3" spans="1:8" ht="15.75" customHeight="1" x14ac:dyDescent="0.25">
      <c r="A3" s="142" t="s">
        <v>259</v>
      </c>
      <c r="B3" s="142"/>
      <c r="C3" s="142"/>
      <c r="D3" s="142"/>
      <c r="E3" s="142"/>
      <c r="F3" s="142"/>
      <c r="G3" s="142"/>
      <c r="H3" s="142"/>
    </row>
    <row r="4" spans="1:8" ht="15.75" customHeight="1" x14ac:dyDescent="0.25">
      <c r="A4" s="142" t="s">
        <v>260</v>
      </c>
      <c r="B4" s="142"/>
      <c r="C4" s="142"/>
      <c r="D4" s="142"/>
      <c r="E4" s="142"/>
      <c r="F4" s="142"/>
      <c r="G4" s="142"/>
      <c r="H4" s="142"/>
    </row>
    <row r="5" spans="1:8" ht="15.75" customHeight="1" x14ac:dyDescent="0.25">
      <c r="A5" s="142" t="s">
        <v>2</v>
      </c>
      <c r="B5" s="142"/>
      <c r="C5" s="142"/>
      <c r="D5" s="142"/>
      <c r="E5" s="142"/>
      <c r="F5" s="142"/>
      <c r="G5" s="142"/>
      <c r="H5" s="142"/>
    </row>
    <row r="6" spans="1:8" ht="13.5" thickBot="1" x14ac:dyDescent="0.25">
      <c r="A6" s="47"/>
      <c r="H6" s="108"/>
    </row>
    <row r="7" spans="1:8" s="49" customFormat="1" x14ac:dyDescent="0.25">
      <c r="A7" s="143" t="s">
        <v>261</v>
      </c>
      <c r="B7" s="144"/>
      <c r="C7" s="149" t="s">
        <v>262</v>
      </c>
      <c r="D7" s="150"/>
      <c r="E7" s="150"/>
      <c r="F7" s="150"/>
      <c r="G7" s="151"/>
      <c r="H7" s="152" t="s">
        <v>263</v>
      </c>
    </row>
    <row r="8" spans="1:8" ht="26.25" thickBot="1" x14ac:dyDescent="0.25">
      <c r="A8" s="145"/>
      <c r="B8" s="146"/>
      <c r="C8" s="50" t="s">
        <v>264</v>
      </c>
      <c r="D8" s="50" t="s">
        <v>265</v>
      </c>
      <c r="E8" s="50" t="s">
        <v>266</v>
      </c>
      <c r="F8" s="50" t="s">
        <v>228</v>
      </c>
      <c r="G8" s="50" t="s">
        <v>267</v>
      </c>
      <c r="H8" s="153"/>
    </row>
    <row r="9" spans="1:8" ht="15" customHeight="1" thickBot="1" x14ac:dyDescent="0.25">
      <c r="A9" s="147"/>
      <c r="B9" s="148"/>
      <c r="C9" s="51">
        <v>1</v>
      </c>
      <c r="D9" s="51">
        <v>2</v>
      </c>
      <c r="E9" s="51" t="s">
        <v>268</v>
      </c>
      <c r="F9" s="51">
        <v>4</v>
      </c>
      <c r="G9" s="51">
        <v>5</v>
      </c>
      <c r="H9" s="51" t="s">
        <v>269</v>
      </c>
    </row>
    <row r="10" spans="1:8" s="54" customFormat="1" ht="15" customHeight="1" x14ac:dyDescent="0.2">
      <c r="A10" s="52">
        <v>1000</v>
      </c>
      <c r="B10" s="53" t="s">
        <v>40</v>
      </c>
      <c r="C10" s="109">
        <f>SUM(C11:C17)</f>
        <v>120000</v>
      </c>
      <c r="D10" s="109">
        <f>SUM(D11:D17)</f>
        <v>211000</v>
      </c>
      <c r="E10" s="109">
        <f>C10+D10</f>
        <v>331000</v>
      </c>
      <c r="F10" s="109">
        <f>SUM(F11:F17)</f>
        <v>309904</v>
      </c>
      <c r="G10" s="109">
        <f>SUM(G11:G17)</f>
        <v>309904</v>
      </c>
      <c r="H10" s="109">
        <f>E10-F10</f>
        <v>21096</v>
      </c>
    </row>
    <row r="11" spans="1:8" s="54" customFormat="1" ht="15" customHeight="1" x14ac:dyDescent="0.2">
      <c r="A11" s="55">
        <v>1100</v>
      </c>
      <c r="B11" s="56" t="s">
        <v>270</v>
      </c>
      <c r="C11" s="110">
        <v>80000</v>
      </c>
      <c r="D11" s="110">
        <v>167700</v>
      </c>
      <c r="E11" s="110">
        <f t="shared" ref="E11:E74" si="0">C11+D11</f>
        <v>247700</v>
      </c>
      <c r="F11" s="110">
        <v>239604</v>
      </c>
      <c r="G11" s="110">
        <v>239604</v>
      </c>
      <c r="H11" s="110">
        <f t="shared" ref="H11:H74" si="1">E11-F11</f>
        <v>8096</v>
      </c>
    </row>
    <row r="12" spans="1:8" s="54" customFormat="1" ht="15" customHeight="1" x14ac:dyDescent="0.2">
      <c r="A12" s="55">
        <v>1200</v>
      </c>
      <c r="B12" s="56" t="s">
        <v>271</v>
      </c>
      <c r="C12" s="110">
        <v>20000</v>
      </c>
      <c r="D12" s="110">
        <v>-20000</v>
      </c>
      <c r="E12" s="110">
        <f t="shared" si="0"/>
        <v>0</v>
      </c>
      <c r="F12" s="110">
        <v>0</v>
      </c>
      <c r="G12" s="110">
        <v>0</v>
      </c>
      <c r="H12" s="110">
        <f t="shared" si="1"/>
        <v>0</v>
      </c>
    </row>
    <row r="13" spans="1:8" s="54" customFormat="1" ht="15" customHeight="1" x14ac:dyDescent="0.2">
      <c r="A13" s="55">
        <v>1300</v>
      </c>
      <c r="B13" s="56" t="s">
        <v>272</v>
      </c>
      <c r="C13" s="110">
        <v>20000</v>
      </c>
      <c r="D13" s="110">
        <v>63300</v>
      </c>
      <c r="E13" s="110">
        <f t="shared" si="0"/>
        <v>83300</v>
      </c>
      <c r="F13" s="110">
        <v>70300</v>
      </c>
      <c r="G13" s="110">
        <v>70300</v>
      </c>
      <c r="H13" s="110">
        <f t="shared" si="1"/>
        <v>13000</v>
      </c>
    </row>
    <row r="14" spans="1:8" s="54" customFormat="1" ht="15" customHeight="1" x14ac:dyDescent="0.2">
      <c r="A14" s="55">
        <v>1400</v>
      </c>
      <c r="B14" s="56" t="s">
        <v>273</v>
      </c>
      <c r="C14" s="111">
        <v>0</v>
      </c>
      <c r="D14" s="111">
        <v>0</v>
      </c>
      <c r="E14" s="111">
        <f t="shared" si="0"/>
        <v>0</v>
      </c>
      <c r="F14" s="111">
        <v>0</v>
      </c>
      <c r="G14" s="111">
        <v>0</v>
      </c>
      <c r="H14" s="111">
        <f t="shared" si="1"/>
        <v>0</v>
      </c>
    </row>
    <row r="15" spans="1:8" s="54" customFormat="1" ht="15" customHeight="1" x14ac:dyDescent="0.2">
      <c r="A15" s="55">
        <v>1500</v>
      </c>
      <c r="B15" s="56" t="s">
        <v>274</v>
      </c>
      <c r="C15" s="111">
        <v>0</v>
      </c>
      <c r="D15" s="111">
        <v>0</v>
      </c>
      <c r="E15" s="111">
        <f t="shared" si="0"/>
        <v>0</v>
      </c>
      <c r="F15" s="111">
        <v>0</v>
      </c>
      <c r="G15" s="111">
        <v>0</v>
      </c>
      <c r="H15" s="111">
        <f t="shared" si="1"/>
        <v>0</v>
      </c>
    </row>
    <row r="16" spans="1:8" s="54" customFormat="1" ht="15" customHeight="1" x14ac:dyDescent="0.2">
      <c r="A16" s="55">
        <v>1600</v>
      </c>
      <c r="B16" s="56" t="s">
        <v>275</v>
      </c>
      <c r="C16" s="111">
        <v>0</v>
      </c>
      <c r="D16" s="111">
        <v>0</v>
      </c>
      <c r="E16" s="111">
        <f t="shared" si="0"/>
        <v>0</v>
      </c>
      <c r="F16" s="111">
        <v>0</v>
      </c>
      <c r="G16" s="111">
        <v>0</v>
      </c>
      <c r="H16" s="111">
        <f t="shared" si="1"/>
        <v>0</v>
      </c>
    </row>
    <row r="17" spans="1:8" s="54" customFormat="1" ht="15" customHeight="1" x14ac:dyDescent="0.2">
      <c r="A17" s="55">
        <v>1700</v>
      </c>
      <c r="B17" s="56" t="s">
        <v>276</v>
      </c>
      <c r="C17" s="111">
        <v>0</v>
      </c>
      <c r="D17" s="111">
        <v>0</v>
      </c>
      <c r="E17" s="111">
        <f t="shared" si="0"/>
        <v>0</v>
      </c>
      <c r="F17" s="111">
        <v>0</v>
      </c>
      <c r="G17" s="111">
        <v>0</v>
      </c>
      <c r="H17" s="111">
        <f t="shared" si="1"/>
        <v>0</v>
      </c>
    </row>
    <row r="18" spans="1:8" s="54" customFormat="1" ht="15" customHeight="1" x14ac:dyDescent="0.2">
      <c r="A18" s="57">
        <v>2000</v>
      </c>
      <c r="B18" s="58" t="s">
        <v>42</v>
      </c>
      <c r="C18" s="112">
        <f>SUM(C19:C27)</f>
        <v>395000</v>
      </c>
      <c r="D18" s="112">
        <f>SUM(D19:D27)</f>
        <v>-19852.36</v>
      </c>
      <c r="E18" s="109">
        <f t="shared" si="0"/>
        <v>375147.64</v>
      </c>
      <c r="F18" s="109">
        <f>SUM(F19:F25)</f>
        <v>97726.21</v>
      </c>
      <c r="G18" s="109">
        <f>SUM(G19:G25)</f>
        <v>97726.21</v>
      </c>
      <c r="H18" s="109">
        <f t="shared" si="1"/>
        <v>277421.43</v>
      </c>
    </row>
    <row r="19" spans="1:8" s="54" customFormat="1" ht="15" customHeight="1" x14ac:dyDescent="0.2">
      <c r="A19" s="55">
        <v>2100</v>
      </c>
      <c r="B19" s="56" t="s">
        <v>277</v>
      </c>
      <c r="C19" s="113">
        <v>65000</v>
      </c>
      <c r="D19" s="113">
        <v>0</v>
      </c>
      <c r="E19" s="110">
        <f t="shared" si="0"/>
        <v>65000</v>
      </c>
      <c r="F19" s="113">
        <v>7792.69</v>
      </c>
      <c r="G19" s="113">
        <v>7792.69</v>
      </c>
      <c r="H19" s="110">
        <f t="shared" si="1"/>
        <v>57207.31</v>
      </c>
    </row>
    <row r="20" spans="1:8" s="54" customFormat="1" ht="15" customHeight="1" x14ac:dyDescent="0.2">
      <c r="A20" s="55">
        <v>2200</v>
      </c>
      <c r="B20" s="56" t="s">
        <v>278</v>
      </c>
      <c r="C20" s="113">
        <v>0</v>
      </c>
      <c r="D20" s="113">
        <v>825</v>
      </c>
      <c r="E20" s="110">
        <f t="shared" si="0"/>
        <v>825</v>
      </c>
      <c r="F20" s="113">
        <v>825</v>
      </c>
      <c r="G20" s="113">
        <v>825</v>
      </c>
      <c r="H20" s="110">
        <f t="shared" si="1"/>
        <v>0</v>
      </c>
    </row>
    <row r="21" spans="1:8" s="54" customFormat="1" ht="15" customHeight="1" x14ac:dyDescent="0.2">
      <c r="A21" s="55">
        <v>2300</v>
      </c>
      <c r="B21" s="56" t="s">
        <v>279</v>
      </c>
      <c r="C21" s="113">
        <v>0</v>
      </c>
      <c r="D21" s="113">
        <v>0</v>
      </c>
      <c r="E21" s="110">
        <f t="shared" si="0"/>
        <v>0</v>
      </c>
      <c r="F21" s="113">
        <v>0</v>
      </c>
      <c r="G21" s="113">
        <v>0</v>
      </c>
      <c r="H21" s="110">
        <f t="shared" si="1"/>
        <v>0</v>
      </c>
    </row>
    <row r="22" spans="1:8" s="54" customFormat="1" ht="15" customHeight="1" x14ac:dyDescent="0.2">
      <c r="A22" s="55">
        <v>2400</v>
      </c>
      <c r="B22" s="56" t="s">
        <v>280</v>
      </c>
      <c r="C22" s="113">
        <v>125000</v>
      </c>
      <c r="D22" s="113">
        <v>-20677.36</v>
      </c>
      <c r="E22" s="110">
        <f t="shared" si="0"/>
        <v>104322.64</v>
      </c>
      <c r="F22" s="113">
        <v>78707.77</v>
      </c>
      <c r="G22" s="113">
        <v>78707.77</v>
      </c>
      <c r="H22" s="110">
        <f t="shared" si="1"/>
        <v>25614.869999999995</v>
      </c>
    </row>
    <row r="23" spans="1:8" s="54" customFormat="1" ht="15" customHeight="1" x14ac:dyDescent="0.2">
      <c r="A23" s="55">
        <v>2500</v>
      </c>
      <c r="B23" s="56" t="s">
        <v>281</v>
      </c>
      <c r="C23" s="113">
        <v>30000</v>
      </c>
      <c r="D23" s="113">
        <v>0</v>
      </c>
      <c r="E23" s="110">
        <f t="shared" si="0"/>
        <v>30000</v>
      </c>
      <c r="F23" s="113">
        <v>0</v>
      </c>
      <c r="G23" s="113">
        <v>0</v>
      </c>
      <c r="H23" s="110">
        <f t="shared" si="1"/>
        <v>30000</v>
      </c>
    </row>
    <row r="24" spans="1:8" s="54" customFormat="1" ht="15" customHeight="1" x14ac:dyDescent="0.2">
      <c r="A24" s="55">
        <v>2600</v>
      </c>
      <c r="B24" s="56" t="s">
        <v>282</v>
      </c>
      <c r="C24" s="113">
        <v>90000</v>
      </c>
      <c r="D24" s="113">
        <v>0</v>
      </c>
      <c r="E24" s="110">
        <f t="shared" si="0"/>
        <v>90000</v>
      </c>
      <c r="F24" s="113">
        <v>10400.75</v>
      </c>
      <c r="G24" s="113">
        <v>10400.75</v>
      </c>
      <c r="H24" s="110">
        <f t="shared" si="1"/>
        <v>79599.25</v>
      </c>
    </row>
    <row r="25" spans="1:8" s="54" customFormat="1" ht="15" customHeight="1" x14ac:dyDescent="0.2">
      <c r="A25" s="55">
        <v>2700</v>
      </c>
      <c r="B25" s="56" t="s">
        <v>283</v>
      </c>
      <c r="C25" s="113">
        <v>15000</v>
      </c>
      <c r="D25" s="113">
        <v>0</v>
      </c>
      <c r="E25" s="110">
        <f t="shared" si="0"/>
        <v>15000</v>
      </c>
      <c r="F25" s="113">
        <v>0</v>
      </c>
      <c r="G25" s="113">
        <v>0</v>
      </c>
      <c r="H25" s="110">
        <f t="shared" si="1"/>
        <v>15000</v>
      </c>
    </row>
    <row r="26" spans="1:8" s="54" customFormat="1" ht="15" customHeight="1" x14ac:dyDescent="0.2">
      <c r="A26" s="55">
        <v>2800</v>
      </c>
      <c r="B26" s="56" t="s">
        <v>284</v>
      </c>
      <c r="C26" s="113">
        <v>0</v>
      </c>
      <c r="D26" s="113">
        <v>0</v>
      </c>
      <c r="E26" s="110">
        <f t="shared" si="0"/>
        <v>0</v>
      </c>
      <c r="F26" s="113">
        <v>0</v>
      </c>
      <c r="G26" s="113">
        <v>0</v>
      </c>
      <c r="H26" s="110">
        <f t="shared" si="1"/>
        <v>0</v>
      </c>
    </row>
    <row r="27" spans="1:8" s="54" customFormat="1" ht="15" customHeight="1" x14ac:dyDescent="0.2">
      <c r="A27" s="55">
        <v>2900</v>
      </c>
      <c r="B27" s="56" t="s">
        <v>285</v>
      </c>
      <c r="C27" s="113">
        <v>70000</v>
      </c>
      <c r="D27" s="113">
        <v>0</v>
      </c>
      <c r="E27" s="110">
        <f t="shared" si="0"/>
        <v>70000</v>
      </c>
      <c r="F27" s="113">
        <v>0</v>
      </c>
      <c r="G27" s="113">
        <v>0</v>
      </c>
      <c r="H27" s="110">
        <f t="shared" si="1"/>
        <v>70000</v>
      </c>
    </row>
    <row r="28" spans="1:8" s="54" customFormat="1" ht="15" customHeight="1" x14ac:dyDescent="0.2">
      <c r="A28" s="57">
        <v>3000</v>
      </c>
      <c r="B28" s="58" t="s">
        <v>44</v>
      </c>
      <c r="C28" s="112">
        <f>SUM(C29:C37)</f>
        <v>180000</v>
      </c>
      <c r="D28" s="112">
        <f>SUM(D29:D37)</f>
        <v>15390.36</v>
      </c>
      <c r="E28" s="109">
        <f t="shared" si="0"/>
        <v>195390.36</v>
      </c>
      <c r="F28" s="109">
        <f>SUM(F29:F37)</f>
        <v>99460.669999999984</v>
      </c>
      <c r="G28" s="109">
        <f>SUM(G29:G37)</f>
        <v>99460.669999999984</v>
      </c>
      <c r="H28" s="109">
        <f t="shared" si="1"/>
        <v>95929.69</v>
      </c>
    </row>
    <row r="29" spans="1:8" s="54" customFormat="1" ht="15" customHeight="1" x14ac:dyDescent="0.2">
      <c r="A29" s="55">
        <v>3100</v>
      </c>
      <c r="B29" s="56" t="s">
        <v>286</v>
      </c>
      <c r="C29" s="113">
        <v>40000</v>
      </c>
      <c r="D29" s="113">
        <v>4621.6499999999996</v>
      </c>
      <c r="E29" s="110">
        <f t="shared" si="0"/>
        <v>44621.65</v>
      </c>
      <c r="F29" s="113">
        <v>22723.24</v>
      </c>
      <c r="G29" s="113">
        <v>22723.24</v>
      </c>
      <c r="H29" s="110">
        <f t="shared" si="1"/>
        <v>21898.41</v>
      </c>
    </row>
    <row r="30" spans="1:8" s="54" customFormat="1" ht="15" customHeight="1" x14ac:dyDescent="0.2">
      <c r="A30" s="55">
        <v>3200</v>
      </c>
      <c r="B30" s="56" t="s">
        <v>287</v>
      </c>
      <c r="C30" s="113">
        <v>0</v>
      </c>
      <c r="D30" s="113">
        <v>0</v>
      </c>
      <c r="E30" s="110">
        <f t="shared" si="0"/>
        <v>0</v>
      </c>
      <c r="F30" s="113">
        <v>0</v>
      </c>
      <c r="G30" s="113">
        <v>0</v>
      </c>
      <c r="H30" s="110">
        <f t="shared" si="1"/>
        <v>0</v>
      </c>
    </row>
    <row r="31" spans="1:8" s="54" customFormat="1" ht="15" customHeight="1" x14ac:dyDescent="0.2">
      <c r="A31" s="55">
        <v>3300</v>
      </c>
      <c r="B31" s="56" t="s">
        <v>288</v>
      </c>
      <c r="C31" s="113">
        <v>60000</v>
      </c>
      <c r="D31" s="113">
        <v>-23450.720000000001</v>
      </c>
      <c r="E31" s="110">
        <f t="shared" si="0"/>
        <v>36549.279999999999</v>
      </c>
      <c r="F31" s="113">
        <v>0</v>
      </c>
      <c r="G31" s="113">
        <v>0</v>
      </c>
      <c r="H31" s="110">
        <f t="shared" si="1"/>
        <v>36549.279999999999</v>
      </c>
    </row>
    <row r="32" spans="1:8" s="54" customFormat="1" ht="15" customHeight="1" x14ac:dyDescent="0.2">
      <c r="A32" s="55">
        <v>3400</v>
      </c>
      <c r="B32" s="56" t="s">
        <v>289</v>
      </c>
      <c r="C32" s="113">
        <v>0</v>
      </c>
      <c r="D32" s="113">
        <v>18298.349999999999</v>
      </c>
      <c r="E32" s="110">
        <f t="shared" si="0"/>
        <v>18298.349999999999</v>
      </c>
      <c r="F32" s="113">
        <v>18298.349999999999</v>
      </c>
      <c r="G32" s="113">
        <v>18298.349999999999</v>
      </c>
      <c r="H32" s="110">
        <f t="shared" si="1"/>
        <v>0</v>
      </c>
    </row>
    <row r="33" spans="1:8" s="54" customFormat="1" ht="15" customHeight="1" x14ac:dyDescent="0.2">
      <c r="A33" s="55">
        <v>3500</v>
      </c>
      <c r="B33" s="56" t="s">
        <v>290</v>
      </c>
      <c r="C33" s="113">
        <v>50000</v>
      </c>
      <c r="D33" s="113">
        <v>2015.93</v>
      </c>
      <c r="E33" s="110">
        <f t="shared" si="0"/>
        <v>52015.93</v>
      </c>
      <c r="F33" s="113">
        <v>36509.93</v>
      </c>
      <c r="G33" s="113">
        <v>36509.93</v>
      </c>
      <c r="H33" s="110">
        <f t="shared" si="1"/>
        <v>15506</v>
      </c>
    </row>
    <row r="34" spans="1:8" s="54" customFormat="1" ht="15" customHeight="1" x14ac:dyDescent="0.2">
      <c r="A34" s="55">
        <v>3600</v>
      </c>
      <c r="B34" s="56" t="s">
        <v>291</v>
      </c>
      <c r="C34" s="113">
        <v>0</v>
      </c>
      <c r="D34" s="113">
        <v>0</v>
      </c>
      <c r="E34" s="110">
        <f t="shared" si="0"/>
        <v>0</v>
      </c>
      <c r="F34" s="113">
        <v>0</v>
      </c>
      <c r="G34" s="113">
        <v>0</v>
      </c>
      <c r="H34" s="110">
        <f t="shared" si="1"/>
        <v>0</v>
      </c>
    </row>
    <row r="35" spans="1:8" s="54" customFormat="1" ht="15" customHeight="1" x14ac:dyDescent="0.2">
      <c r="A35" s="55">
        <v>3700</v>
      </c>
      <c r="B35" s="56" t="s">
        <v>292</v>
      </c>
      <c r="C35" s="113">
        <v>10000</v>
      </c>
      <c r="D35" s="113">
        <v>-7849</v>
      </c>
      <c r="E35" s="110">
        <f t="shared" si="0"/>
        <v>2151</v>
      </c>
      <c r="F35" s="113">
        <v>0</v>
      </c>
      <c r="G35" s="113">
        <v>0</v>
      </c>
      <c r="H35" s="110">
        <f t="shared" si="1"/>
        <v>2151</v>
      </c>
    </row>
    <row r="36" spans="1:8" s="54" customFormat="1" ht="15" customHeight="1" x14ac:dyDescent="0.2">
      <c r="A36" s="55">
        <v>3800</v>
      </c>
      <c r="B36" s="56" t="s">
        <v>293</v>
      </c>
      <c r="C36" s="113">
        <v>0</v>
      </c>
      <c r="D36" s="113">
        <v>21754.15</v>
      </c>
      <c r="E36" s="110">
        <f t="shared" si="0"/>
        <v>21754.15</v>
      </c>
      <c r="F36" s="113">
        <v>21754.15</v>
      </c>
      <c r="G36" s="113">
        <v>21754.15</v>
      </c>
      <c r="H36" s="110">
        <f t="shared" si="1"/>
        <v>0</v>
      </c>
    </row>
    <row r="37" spans="1:8" s="54" customFormat="1" ht="15" customHeight="1" x14ac:dyDescent="0.2">
      <c r="A37" s="55">
        <v>3900</v>
      </c>
      <c r="B37" s="56" t="s">
        <v>294</v>
      </c>
      <c r="C37" s="110">
        <v>20000</v>
      </c>
      <c r="D37" s="110">
        <v>0</v>
      </c>
      <c r="E37" s="110">
        <f t="shared" si="0"/>
        <v>20000</v>
      </c>
      <c r="F37" s="110">
        <v>175</v>
      </c>
      <c r="G37" s="110">
        <v>175</v>
      </c>
      <c r="H37" s="110">
        <f t="shared" si="1"/>
        <v>19825</v>
      </c>
    </row>
    <row r="38" spans="1:8" s="54" customFormat="1" ht="15" customHeight="1" x14ac:dyDescent="0.2">
      <c r="A38" s="57">
        <v>4000</v>
      </c>
      <c r="B38" s="58" t="s">
        <v>45</v>
      </c>
      <c r="C38" s="112">
        <f>SUM(C39:C47)</f>
        <v>0</v>
      </c>
      <c r="D38" s="112">
        <v>0</v>
      </c>
      <c r="E38" s="109">
        <f t="shared" si="0"/>
        <v>0</v>
      </c>
      <c r="F38" s="109">
        <f>SUM(F39:F45)</f>
        <v>0</v>
      </c>
      <c r="G38" s="109">
        <f>SUM(G39:G45)</f>
        <v>0</v>
      </c>
      <c r="H38" s="109">
        <f t="shared" si="1"/>
        <v>0</v>
      </c>
    </row>
    <row r="39" spans="1:8" s="54" customFormat="1" ht="15" customHeight="1" x14ac:dyDescent="0.2">
      <c r="A39" s="55">
        <v>4100</v>
      </c>
      <c r="B39" s="56" t="s">
        <v>47</v>
      </c>
      <c r="C39" s="114">
        <v>0</v>
      </c>
      <c r="D39" s="114">
        <v>0</v>
      </c>
      <c r="E39" s="111">
        <f t="shared" si="0"/>
        <v>0</v>
      </c>
      <c r="F39" s="114">
        <v>0</v>
      </c>
      <c r="G39" s="114">
        <v>0</v>
      </c>
      <c r="H39" s="111">
        <f t="shared" si="1"/>
        <v>0</v>
      </c>
    </row>
    <row r="40" spans="1:8" s="54" customFormat="1" ht="15" customHeight="1" x14ac:dyDescent="0.2">
      <c r="A40" s="55">
        <v>4200</v>
      </c>
      <c r="B40" s="56" t="s">
        <v>49</v>
      </c>
      <c r="C40" s="114">
        <v>0</v>
      </c>
      <c r="D40" s="114">
        <v>0</v>
      </c>
      <c r="E40" s="111">
        <f t="shared" si="0"/>
        <v>0</v>
      </c>
      <c r="F40" s="114">
        <v>0</v>
      </c>
      <c r="G40" s="114">
        <v>0</v>
      </c>
      <c r="H40" s="111">
        <f t="shared" si="1"/>
        <v>0</v>
      </c>
    </row>
    <row r="41" spans="1:8" s="54" customFormat="1" ht="15" customHeight="1" x14ac:dyDescent="0.2">
      <c r="A41" s="55">
        <v>4300</v>
      </c>
      <c r="B41" s="56" t="s">
        <v>51</v>
      </c>
      <c r="C41" s="114">
        <v>0</v>
      </c>
      <c r="D41" s="114">
        <v>0</v>
      </c>
      <c r="E41" s="111">
        <f t="shared" si="0"/>
        <v>0</v>
      </c>
      <c r="F41" s="114">
        <v>0</v>
      </c>
      <c r="G41" s="114">
        <v>0</v>
      </c>
      <c r="H41" s="111">
        <f t="shared" si="1"/>
        <v>0</v>
      </c>
    </row>
    <row r="42" spans="1:8" s="54" customFormat="1" ht="15" customHeight="1" x14ac:dyDescent="0.2">
      <c r="A42" s="55">
        <v>4400</v>
      </c>
      <c r="B42" s="56" t="s">
        <v>295</v>
      </c>
      <c r="C42" s="114">
        <v>0</v>
      </c>
      <c r="D42" s="114">
        <v>0</v>
      </c>
      <c r="E42" s="111">
        <f t="shared" si="0"/>
        <v>0</v>
      </c>
      <c r="F42" s="114">
        <v>0</v>
      </c>
      <c r="G42" s="114">
        <v>0</v>
      </c>
      <c r="H42" s="111">
        <f t="shared" si="1"/>
        <v>0</v>
      </c>
    </row>
    <row r="43" spans="1:8" s="54" customFormat="1" ht="15" customHeight="1" x14ac:dyDescent="0.2">
      <c r="A43" s="55">
        <v>4500</v>
      </c>
      <c r="B43" s="56" t="s">
        <v>55</v>
      </c>
      <c r="C43" s="114">
        <v>0</v>
      </c>
      <c r="D43" s="114">
        <v>0</v>
      </c>
      <c r="E43" s="111">
        <f t="shared" si="0"/>
        <v>0</v>
      </c>
      <c r="F43" s="114">
        <v>0</v>
      </c>
      <c r="G43" s="114">
        <v>0</v>
      </c>
      <c r="H43" s="111">
        <f t="shared" si="1"/>
        <v>0</v>
      </c>
    </row>
    <row r="44" spans="1:8" s="54" customFormat="1" ht="15" customHeight="1" x14ac:dyDescent="0.2">
      <c r="A44" s="55">
        <v>4600</v>
      </c>
      <c r="B44" s="56" t="s">
        <v>296</v>
      </c>
      <c r="C44" s="114">
        <v>0</v>
      </c>
      <c r="D44" s="114">
        <v>0</v>
      </c>
      <c r="E44" s="111">
        <f t="shared" si="0"/>
        <v>0</v>
      </c>
      <c r="F44" s="114">
        <v>0</v>
      </c>
      <c r="G44" s="114">
        <v>0</v>
      </c>
      <c r="H44" s="111">
        <f t="shared" si="1"/>
        <v>0</v>
      </c>
    </row>
    <row r="45" spans="1:8" s="54" customFormat="1" ht="15" customHeight="1" x14ac:dyDescent="0.2">
      <c r="A45" s="55">
        <v>4700</v>
      </c>
      <c r="B45" s="56" t="s">
        <v>59</v>
      </c>
      <c r="C45" s="114">
        <v>0</v>
      </c>
      <c r="D45" s="114">
        <v>0</v>
      </c>
      <c r="E45" s="111">
        <f t="shared" si="0"/>
        <v>0</v>
      </c>
      <c r="F45" s="114">
        <v>0</v>
      </c>
      <c r="G45" s="114">
        <v>0</v>
      </c>
      <c r="H45" s="111">
        <f t="shared" si="1"/>
        <v>0</v>
      </c>
    </row>
    <row r="46" spans="1:8" s="54" customFormat="1" ht="15" customHeight="1" x14ac:dyDescent="0.2">
      <c r="A46" s="55">
        <v>4800</v>
      </c>
      <c r="B46" s="56" t="s">
        <v>61</v>
      </c>
      <c r="C46" s="114">
        <v>0</v>
      </c>
      <c r="D46" s="114">
        <v>0</v>
      </c>
      <c r="E46" s="111">
        <f t="shared" si="0"/>
        <v>0</v>
      </c>
      <c r="F46" s="114">
        <v>0</v>
      </c>
      <c r="G46" s="114">
        <v>0</v>
      </c>
      <c r="H46" s="111">
        <f t="shared" si="1"/>
        <v>0</v>
      </c>
    </row>
    <row r="47" spans="1:8" s="54" customFormat="1" ht="15" customHeight="1" x14ac:dyDescent="0.2">
      <c r="A47" s="55">
        <v>4900</v>
      </c>
      <c r="B47" s="56" t="s">
        <v>297</v>
      </c>
      <c r="C47" s="114">
        <v>0</v>
      </c>
      <c r="D47" s="114">
        <v>0</v>
      </c>
      <c r="E47" s="111">
        <f t="shared" si="0"/>
        <v>0</v>
      </c>
      <c r="F47" s="114">
        <v>0</v>
      </c>
      <c r="G47" s="114">
        <v>0</v>
      </c>
      <c r="H47" s="111">
        <f t="shared" si="1"/>
        <v>0</v>
      </c>
    </row>
    <row r="48" spans="1:8" s="54" customFormat="1" ht="15" customHeight="1" x14ac:dyDescent="0.2">
      <c r="A48" s="57">
        <v>5000</v>
      </c>
      <c r="B48" s="58" t="s">
        <v>298</v>
      </c>
      <c r="C48" s="112">
        <f>SUM(C49:C57)</f>
        <v>0</v>
      </c>
      <c r="D48" s="112">
        <f>SUM(D49:D57)</f>
        <v>6302</v>
      </c>
      <c r="E48" s="109">
        <f t="shared" si="0"/>
        <v>6302</v>
      </c>
      <c r="F48" s="109">
        <f>SUM(F49:F55)</f>
        <v>6300.01</v>
      </c>
      <c r="G48" s="109">
        <f>SUM(G49:G55)</f>
        <v>6300.01</v>
      </c>
      <c r="H48" s="109">
        <f t="shared" si="1"/>
        <v>1.9899999999997817</v>
      </c>
    </row>
    <row r="49" spans="1:8" s="54" customFormat="1" ht="15" customHeight="1" x14ac:dyDescent="0.2">
      <c r="A49" s="55">
        <v>5100</v>
      </c>
      <c r="B49" s="56" t="s">
        <v>299</v>
      </c>
      <c r="C49" s="113">
        <v>0</v>
      </c>
      <c r="D49" s="113">
        <v>0</v>
      </c>
      <c r="E49" s="110">
        <f t="shared" si="0"/>
        <v>0</v>
      </c>
      <c r="F49" s="113">
        <v>0</v>
      </c>
      <c r="G49" s="113">
        <v>0</v>
      </c>
      <c r="H49" s="110">
        <f t="shared" si="1"/>
        <v>0</v>
      </c>
    </row>
    <row r="50" spans="1:8" s="54" customFormat="1" ht="15" customHeight="1" x14ac:dyDescent="0.2">
      <c r="A50" s="55">
        <v>5200</v>
      </c>
      <c r="B50" s="56" t="s">
        <v>300</v>
      </c>
      <c r="C50" s="113">
        <v>0</v>
      </c>
      <c r="D50" s="113">
        <v>0</v>
      </c>
      <c r="E50" s="110">
        <f t="shared" si="0"/>
        <v>0</v>
      </c>
      <c r="F50" s="113">
        <v>0</v>
      </c>
      <c r="G50" s="113">
        <v>0</v>
      </c>
      <c r="H50" s="110">
        <f t="shared" si="1"/>
        <v>0</v>
      </c>
    </row>
    <row r="51" spans="1:8" s="54" customFormat="1" ht="15" customHeight="1" x14ac:dyDescent="0.2">
      <c r="A51" s="55">
        <v>5300</v>
      </c>
      <c r="B51" s="56" t="s">
        <v>301</v>
      </c>
      <c r="C51" s="113">
        <v>0</v>
      </c>
      <c r="D51" s="113">
        <v>0</v>
      </c>
      <c r="E51" s="110">
        <f t="shared" si="0"/>
        <v>0</v>
      </c>
      <c r="F51" s="113">
        <v>0</v>
      </c>
      <c r="G51" s="113">
        <v>0</v>
      </c>
      <c r="H51" s="110">
        <f t="shared" si="1"/>
        <v>0</v>
      </c>
    </row>
    <row r="52" spans="1:8" s="54" customFormat="1" ht="15" customHeight="1" x14ac:dyDescent="0.2">
      <c r="A52" s="55">
        <v>5400</v>
      </c>
      <c r="B52" s="56" t="s">
        <v>302</v>
      </c>
      <c r="C52" s="113">
        <v>0</v>
      </c>
      <c r="D52" s="113">
        <v>0</v>
      </c>
      <c r="E52" s="110">
        <f t="shared" si="0"/>
        <v>0</v>
      </c>
      <c r="F52" s="113">
        <v>0</v>
      </c>
      <c r="G52" s="113">
        <v>0</v>
      </c>
      <c r="H52" s="110">
        <f t="shared" si="1"/>
        <v>0</v>
      </c>
    </row>
    <row r="53" spans="1:8" s="54" customFormat="1" ht="15" customHeight="1" x14ac:dyDescent="0.2">
      <c r="A53" s="55">
        <v>5500</v>
      </c>
      <c r="B53" s="56" t="s">
        <v>303</v>
      </c>
      <c r="C53" s="113">
        <v>0</v>
      </c>
      <c r="D53" s="113">
        <v>0</v>
      </c>
      <c r="E53" s="110">
        <f t="shared" si="0"/>
        <v>0</v>
      </c>
      <c r="F53" s="113">
        <v>0</v>
      </c>
      <c r="G53" s="113">
        <v>0</v>
      </c>
      <c r="H53" s="110">
        <f t="shared" si="1"/>
        <v>0</v>
      </c>
    </row>
    <row r="54" spans="1:8" s="54" customFormat="1" ht="15" customHeight="1" x14ac:dyDescent="0.2">
      <c r="A54" s="55">
        <v>5600</v>
      </c>
      <c r="B54" s="56" t="s">
        <v>304</v>
      </c>
      <c r="C54" s="113">
        <v>0</v>
      </c>
      <c r="D54" s="113">
        <v>6302</v>
      </c>
      <c r="E54" s="110">
        <f t="shared" si="0"/>
        <v>6302</v>
      </c>
      <c r="F54" s="113">
        <v>6300.01</v>
      </c>
      <c r="G54" s="113">
        <v>6300.01</v>
      </c>
      <c r="H54" s="110">
        <f t="shared" si="1"/>
        <v>1.9899999999997817</v>
      </c>
    </row>
    <row r="55" spans="1:8" s="54" customFormat="1" ht="15" customHeight="1" x14ac:dyDescent="0.2">
      <c r="A55" s="55">
        <v>5700</v>
      </c>
      <c r="B55" s="56" t="s">
        <v>305</v>
      </c>
      <c r="C55" s="113">
        <v>0</v>
      </c>
      <c r="D55" s="113">
        <v>0</v>
      </c>
      <c r="E55" s="110">
        <f t="shared" si="0"/>
        <v>0</v>
      </c>
      <c r="F55" s="113">
        <v>0</v>
      </c>
      <c r="G55" s="113">
        <v>0</v>
      </c>
      <c r="H55" s="110">
        <f t="shared" si="1"/>
        <v>0</v>
      </c>
    </row>
    <row r="56" spans="1:8" s="54" customFormat="1" ht="15" customHeight="1" x14ac:dyDescent="0.2">
      <c r="A56" s="55">
        <v>5800</v>
      </c>
      <c r="B56" s="56" t="s">
        <v>306</v>
      </c>
      <c r="C56" s="113">
        <v>0</v>
      </c>
      <c r="D56" s="113">
        <v>0</v>
      </c>
      <c r="E56" s="110">
        <f t="shared" si="0"/>
        <v>0</v>
      </c>
      <c r="F56" s="113">
        <v>0</v>
      </c>
      <c r="G56" s="113">
        <v>0</v>
      </c>
      <c r="H56" s="110">
        <f t="shared" si="1"/>
        <v>0</v>
      </c>
    </row>
    <row r="57" spans="1:8" s="54" customFormat="1" ht="15" customHeight="1" x14ac:dyDescent="0.2">
      <c r="A57" s="55">
        <v>5900</v>
      </c>
      <c r="B57" s="56" t="s">
        <v>154</v>
      </c>
      <c r="C57" s="113">
        <v>0</v>
      </c>
      <c r="D57" s="113">
        <v>0</v>
      </c>
      <c r="E57" s="110">
        <f t="shared" si="0"/>
        <v>0</v>
      </c>
      <c r="F57" s="113">
        <v>0</v>
      </c>
      <c r="G57" s="113">
        <v>0</v>
      </c>
      <c r="H57" s="110">
        <f t="shared" si="1"/>
        <v>0</v>
      </c>
    </row>
    <row r="58" spans="1:8" s="54" customFormat="1" ht="15" customHeight="1" x14ac:dyDescent="0.2">
      <c r="A58" s="57">
        <v>6000</v>
      </c>
      <c r="B58" s="58" t="s">
        <v>91</v>
      </c>
      <c r="C58" s="112">
        <f>SUM(C59:C69)</f>
        <v>0</v>
      </c>
      <c r="D58" s="112">
        <f>+D59</f>
        <v>202745.57</v>
      </c>
      <c r="E58" s="109">
        <f t="shared" si="0"/>
        <v>202745.57</v>
      </c>
      <c r="F58" s="109">
        <f>SUM(F59:F65)</f>
        <v>202745.57</v>
      </c>
      <c r="G58" s="109">
        <f>SUM(G59:G65)</f>
        <v>202745.57</v>
      </c>
      <c r="H58" s="109">
        <f t="shared" si="1"/>
        <v>0</v>
      </c>
    </row>
    <row r="59" spans="1:8" s="54" customFormat="1" ht="15" customHeight="1" x14ac:dyDescent="0.2">
      <c r="A59" s="55">
        <v>6100</v>
      </c>
      <c r="B59" s="56" t="s">
        <v>307</v>
      </c>
      <c r="C59" s="113">
        <v>0</v>
      </c>
      <c r="D59" s="113">
        <v>202745.57</v>
      </c>
      <c r="E59" s="110">
        <f t="shared" si="0"/>
        <v>202745.57</v>
      </c>
      <c r="F59" s="113">
        <v>202745.57</v>
      </c>
      <c r="G59" s="113">
        <v>202745.57</v>
      </c>
      <c r="H59" s="110">
        <f t="shared" si="1"/>
        <v>0</v>
      </c>
    </row>
    <row r="60" spans="1:8" s="54" customFormat="1" ht="15" customHeight="1" x14ac:dyDescent="0.2">
      <c r="A60" s="55">
        <v>6200</v>
      </c>
      <c r="B60" s="56" t="s">
        <v>308</v>
      </c>
      <c r="C60" s="114">
        <v>0</v>
      </c>
      <c r="D60" s="114">
        <v>0</v>
      </c>
      <c r="E60" s="111">
        <f t="shared" si="0"/>
        <v>0</v>
      </c>
      <c r="F60" s="114">
        <v>0</v>
      </c>
      <c r="G60" s="114">
        <v>0</v>
      </c>
      <c r="H60" s="111">
        <f t="shared" si="1"/>
        <v>0</v>
      </c>
    </row>
    <row r="61" spans="1:8" s="54" customFormat="1" ht="15" customHeight="1" x14ac:dyDescent="0.2">
      <c r="A61" s="55">
        <v>6300</v>
      </c>
      <c r="B61" s="56" t="s">
        <v>309</v>
      </c>
      <c r="C61" s="114">
        <v>0</v>
      </c>
      <c r="D61" s="114">
        <v>0</v>
      </c>
      <c r="E61" s="111">
        <f t="shared" si="0"/>
        <v>0</v>
      </c>
      <c r="F61" s="114">
        <v>0</v>
      </c>
      <c r="G61" s="114">
        <v>0</v>
      </c>
      <c r="H61" s="111">
        <f t="shared" si="1"/>
        <v>0</v>
      </c>
    </row>
    <row r="62" spans="1:8" s="54" customFormat="1" ht="15" customHeight="1" x14ac:dyDescent="0.2">
      <c r="A62" s="57">
        <v>7000</v>
      </c>
      <c r="B62" s="58" t="s">
        <v>310</v>
      </c>
      <c r="C62" s="112">
        <v>0</v>
      </c>
      <c r="D62" s="112">
        <v>0</v>
      </c>
      <c r="E62" s="109">
        <f t="shared" si="0"/>
        <v>0</v>
      </c>
      <c r="F62" s="109">
        <f>SUM(F63:F69)</f>
        <v>0</v>
      </c>
      <c r="G62" s="109">
        <f>SUM(G63:G69)</f>
        <v>0</v>
      </c>
      <c r="H62" s="109">
        <f t="shared" si="1"/>
        <v>0</v>
      </c>
    </row>
    <row r="63" spans="1:8" s="54" customFormat="1" ht="15" customHeight="1" x14ac:dyDescent="0.2">
      <c r="A63" s="55">
        <v>7100</v>
      </c>
      <c r="B63" s="56" t="s">
        <v>311</v>
      </c>
      <c r="C63" s="114">
        <v>0</v>
      </c>
      <c r="D63" s="114">
        <v>0</v>
      </c>
      <c r="E63" s="111">
        <f t="shared" si="0"/>
        <v>0</v>
      </c>
      <c r="F63" s="114">
        <v>0</v>
      </c>
      <c r="G63" s="114">
        <v>0</v>
      </c>
      <c r="H63" s="111">
        <f t="shared" si="1"/>
        <v>0</v>
      </c>
    </row>
    <row r="64" spans="1:8" s="54" customFormat="1" ht="15" customHeight="1" x14ac:dyDescent="0.2">
      <c r="A64" s="55">
        <v>7200</v>
      </c>
      <c r="B64" s="56" t="s">
        <v>312</v>
      </c>
      <c r="C64" s="114">
        <v>0</v>
      </c>
      <c r="D64" s="114">
        <v>0</v>
      </c>
      <c r="E64" s="111">
        <f t="shared" si="0"/>
        <v>0</v>
      </c>
      <c r="F64" s="114">
        <v>0</v>
      </c>
      <c r="G64" s="114">
        <v>0</v>
      </c>
      <c r="H64" s="111">
        <f t="shared" si="1"/>
        <v>0</v>
      </c>
    </row>
    <row r="65" spans="1:8" s="54" customFormat="1" ht="15" customHeight="1" x14ac:dyDescent="0.2">
      <c r="A65" s="55">
        <v>7300</v>
      </c>
      <c r="B65" s="56" t="s">
        <v>313</v>
      </c>
      <c r="C65" s="114">
        <v>0</v>
      </c>
      <c r="D65" s="114">
        <v>0</v>
      </c>
      <c r="E65" s="111">
        <f t="shared" si="0"/>
        <v>0</v>
      </c>
      <c r="F65" s="114">
        <v>0</v>
      </c>
      <c r="G65" s="114">
        <v>0</v>
      </c>
      <c r="H65" s="111">
        <f t="shared" si="1"/>
        <v>0</v>
      </c>
    </row>
    <row r="66" spans="1:8" s="54" customFormat="1" ht="15" customHeight="1" x14ac:dyDescent="0.2">
      <c r="A66" s="55">
        <v>7400</v>
      </c>
      <c r="B66" s="56" t="s">
        <v>314</v>
      </c>
      <c r="C66" s="114">
        <v>0</v>
      </c>
      <c r="D66" s="114">
        <v>0</v>
      </c>
      <c r="E66" s="111">
        <f t="shared" si="0"/>
        <v>0</v>
      </c>
      <c r="F66" s="114">
        <v>0</v>
      </c>
      <c r="G66" s="114">
        <v>0</v>
      </c>
      <c r="H66" s="111">
        <f t="shared" si="1"/>
        <v>0</v>
      </c>
    </row>
    <row r="67" spans="1:8" s="54" customFormat="1" ht="15" customHeight="1" x14ac:dyDescent="0.2">
      <c r="A67" s="55">
        <v>7500</v>
      </c>
      <c r="B67" s="56" t="s">
        <v>315</v>
      </c>
      <c r="C67" s="114">
        <v>0</v>
      </c>
      <c r="D67" s="114">
        <v>0</v>
      </c>
      <c r="E67" s="111">
        <f t="shared" si="0"/>
        <v>0</v>
      </c>
      <c r="F67" s="114">
        <v>0</v>
      </c>
      <c r="G67" s="114">
        <v>0</v>
      </c>
      <c r="H67" s="111">
        <f t="shared" si="1"/>
        <v>0</v>
      </c>
    </row>
    <row r="68" spans="1:8" s="54" customFormat="1" ht="15" customHeight="1" x14ac:dyDescent="0.2">
      <c r="A68" s="55">
        <v>7600</v>
      </c>
      <c r="B68" s="56" t="s">
        <v>316</v>
      </c>
      <c r="C68" s="114">
        <v>0</v>
      </c>
      <c r="D68" s="114">
        <v>0</v>
      </c>
      <c r="E68" s="111">
        <f t="shared" si="0"/>
        <v>0</v>
      </c>
      <c r="F68" s="114">
        <v>0</v>
      </c>
      <c r="G68" s="114">
        <v>0</v>
      </c>
      <c r="H68" s="111">
        <f t="shared" si="1"/>
        <v>0</v>
      </c>
    </row>
    <row r="69" spans="1:8" s="54" customFormat="1" ht="15" customHeight="1" x14ac:dyDescent="0.2">
      <c r="A69" s="55">
        <v>7900</v>
      </c>
      <c r="B69" s="56" t="s">
        <v>317</v>
      </c>
      <c r="C69" s="114">
        <v>0</v>
      </c>
      <c r="D69" s="114">
        <v>0</v>
      </c>
      <c r="E69" s="111">
        <f t="shared" si="0"/>
        <v>0</v>
      </c>
      <c r="F69" s="114">
        <v>0</v>
      </c>
      <c r="G69" s="114">
        <v>0</v>
      </c>
      <c r="H69" s="111">
        <f t="shared" si="1"/>
        <v>0</v>
      </c>
    </row>
    <row r="70" spans="1:8" s="54" customFormat="1" ht="15" customHeight="1" x14ac:dyDescent="0.2">
      <c r="A70" s="57">
        <v>8000</v>
      </c>
      <c r="B70" s="58" t="s">
        <v>64</v>
      </c>
      <c r="C70" s="112">
        <f>SUM(C71:C73)</f>
        <v>0</v>
      </c>
      <c r="D70" s="112">
        <v>0</v>
      </c>
      <c r="E70" s="109">
        <f t="shared" si="0"/>
        <v>0</v>
      </c>
      <c r="F70" s="109">
        <f>SUM(F71:F77)</f>
        <v>0</v>
      </c>
      <c r="G70" s="109">
        <f>SUM(G71:G77)</f>
        <v>0</v>
      </c>
      <c r="H70" s="109">
        <f t="shared" si="1"/>
        <v>0</v>
      </c>
    </row>
    <row r="71" spans="1:8" s="54" customFormat="1" ht="15" customHeight="1" x14ac:dyDescent="0.2">
      <c r="A71" s="55">
        <v>8100</v>
      </c>
      <c r="B71" s="56" t="s">
        <v>318</v>
      </c>
      <c r="C71" s="114">
        <v>0</v>
      </c>
      <c r="D71" s="114">
        <v>0</v>
      </c>
      <c r="E71" s="111">
        <f t="shared" si="0"/>
        <v>0</v>
      </c>
      <c r="F71" s="114">
        <v>0</v>
      </c>
      <c r="G71" s="114">
        <v>0</v>
      </c>
      <c r="H71" s="111">
        <f t="shared" si="1"/>
        <v>0</v>
      </c>
    </row>
    <row r="72" spans="1:8" s="54" customFormat="1" ht="15" customHeight="1" x14ac:dyDescent="0.2">
      <c r="A72" s="55">
        <v>8300</v>
      </c>
      <c r="B72" s="56" t="s">
        <v>68</v>
      </c>
      <c r="C72" s="114">
        <v>0</v>
      </c>
      <c r="D72" s="114">
        <v>0</v>
      </c>
      <c r="E72" s="111">
        <f t="shared" si="0"/>
        <v>0</v>
      </c>
      <c r="F72" s="114">
        <v>0</v>
      </c>
      <c r="G72" s="114">
        <v>0</v>
      </c>
      <c r="H72" s="111">
        <f t="shared" si="1"/>
        <v>0</v>
      </c>
    </row>
    <row r="73" spans="1:8" s="54" customFormat="1" ht="15" customHeight="1" x14ac:dyDescent="0.2">
      <c r="A73" s="55">
        <v>8500</v>
      </c>
      <c r="B73" s="56" t="s">
        <v>70</v>
      </c>
      <c r="C73" s="114">
        <v>0</v>
      </c>
      <c r="D73" s="114">
        <v>0</v>
      </c>
      <c r="E73" s="111">
        <f t="shared" si="0"/>
        <v>0</v>
      </c>
      <c r="F73" s="114">
        <v>0</v>
      </c>
      <c r="G73" s="114">
        <v>0</v>
      </c>
      <c r="H73" s="111">
        <f t="shared" si="1"/>
        <v>0</v>
      </c>
    </row>
    <row r="74" spans="1:8" s="54" customFormat="1" ht="15" customHeight="1" x14ac:dyDescent="0.2">
      <c r="A74" s="57">
        <v>9000</v>
      </c>
      <c r="B74" s="58" t="s">
        <v>319</v>
      </c>
      <c r="C74" s="112">
        <v>0</v>
      </c>
      <c r="D74" s="112">
        <v>0</v>
      </c>
      <c r="E74" s="109">
        <f t="shared" si="0"/>
        <v>0</v>
      </c>
      <c r="F74" s="109">
        <f>SUM(F75:F81)</f>
        <v>0</v>
      </c>
      <c r="G74" s="112">
        <v>0</v>
      </c>
      <c r="H74" s="109">
        <f t="shared" si="1"/>
        <v>0</v>
      </c>
    </row>
    <row r="75" spans="1:8" s="54" customFormat="1" ht="15" customHeight="1" x14ac:dyDescent="0.2">
      <c r="A75" s="55">
        <v>9100</v>
      </c>
      <c r="B75" s="56" t="s">
        <v>320</v>
      </c>
      <c r="C75" s="114">
        <v>0</v>
      </c>
      <c r="D75" s="114">
        <v>0</v>
      </c>
      <c r="E75" s="111">
        <f t="shared" ref="E75:E81" si="2">C75+D75</f>
        <v>0</v>
      </c>
      <c r="F75" s="114">
        <v>0</v>
      </c>
      <c r="G75" s="114">
        <v>0</v>
      </c>
      <c r="H75" s="111">
        <f t="shared" ref="H75:H81" si="3">E75-F75</f>
        <v>0</v>
      </c>
    </row>
    <row r="76" spans="1:8" s="54" customFormat="1" ht="15" customHeight="1" x14ac:dyDescent="0.2">
      <c r="A76" s="55">
        <v>9200</v>
      </c>
      <c r="B76" s="56" t="s">
        <v>73</v>
      </c>
      <c r="C76" s="114">
        <v>0</v>
      </c>
      <c r="D76" s="114">
        <v>0</v>
      </c>
      <c r="E76" s="111">
        <f t="shared" si="2"/>
        <v>0</v>
      </c>
      <c r="F76" s="114">
        <v>0</v>
      </c>
      <c r="G76" s="114">
        <v>0</v>
      </c>
      <c r="H76" s="111">
        <f t="shared" si="3"/>
        <v>0</v>
      </c>
    </row>
    <row r="77" spans="1:8" s="54" customFormat="1" ht="15" customHeight="1" x14ac:dyDescent="0.2">
      <c r="A77" s="55">
        <v>9300</v>
      </c>
      <c r="B77" s="56" t="s">
        <v>75</v>
      </c>
      <c r="C77" s="114">
        <v>0</v>
      </c>
      <c r="D77" s="114">
        <v>0</v>
      </c>
      <c r="E77" s="111">
        <f t="shared" si="2"/>
        <v>0</v>
      </c>
      <c r="F77" s="114">
        <v>0</v>
      </c>
      <c r="G77" s="114">
        <v>0</v>
      </c>
      <c r="H77" s="111">
        <f t="shared" si="3"/>
        <v>0</v>
      </c>
    </row>
    <row r="78" spans="1:8" s="54" customFormat="1" ht="15" customHeight="1" x14ac:dyDescent="0.2">
      <c r="A78" s="55">
        <v>9400</v>
      </c>
      <c r="B78" s="56" t="s">
        <v>77</v>
      </c>
      <c r="C78" s="114">
        <v>0</v>
      </c>
      <c r="D78" s="114">
        <v>0</v>
      </c>
      <c r="E78" s="111">
        <f t="shared" si="2"/>
        <v>0</v>
      </c>
      <c r="F78" s="114">
        <v>0</v>
      </c>
      <c r="G78" s="114">
        <v>0</v>
      </c>
      <c r="H78" s="111">
        <f t="shared" si="3"/>
        <v>0</v>
      </c>
    </row>
    <row r="79" spans="1:8" s="54" customFormat="1" ht="15" customHeight="1" x14ac:dyDescent="0.2">
      <c r="A79" s="55">
        <v>9500</v>
      </c>
      <c r="B79" s="56" t="s">
        <v>79</v>
      </c>
      <c r="C79" s="114">
        <v>0</v>
      </c>
      <c r="D79" s="114">
        <v>0</v>
      </c>
      <c r="E79" s="111">
        <f t="shared" si="2"/>
        <v>0</v>
      </c>
      <c r="F79" s="114">
        <v>0</v>
      </c>
      <c r="G79" s="114">
        <v>0</v>
      </c>
      <c r="H79" s="111">
        <f t="shared" si="3"/>
        <v>0</v>
      </c>
    </row>
    <row r="80" spans="1:8" s="54" customFormat="1" ht="15" customHeight="1" x14ac:dyDescent="0.2">
      <c r="A80" s="55">
        <v>9600</v>
      </c>
      <c r="B80" s="56" t="s">
        <v>81</v>
      </c>
      <c r="C80" s="114">
        <v>0</v>
      </c>
      <c r="D80" s="114">
        <v>0</v>
      </c>
      <c r="E80" s="111">
        <f t="shared" si="2"/>
        <v>0</v>
      </c>
      <c r="F80" s="114">
        <v>0</v>
      </c>
      <c r="G80" s="114">
        <v>0</v>
      </c>
      <c r="H80" s="111">
        <f t="shared" si="3"/>
        <v>0</v>
      </c>
    </row>
    <row r="81" spans="1:8" s="54" customFormat="1" ht="15" customHeight="1" x14ac:dyDescent="0.2">
      <c r="A81" s="55">
        <v>9900</v>
      </c>
      <c r="B81" s="56" t="s">
        <v>321</v>
      </c>
      <c r="C81" s="114">
        <v>0</v>
      </c>
      <c r="D81" s="114">
        <v>0</v>
      </c>
      <c r="E81" s="111">
        <f t="shared" si="2"/>
        <v>0</v>
      </c>
      <c r="F81" s="114">
        <v>0</v>
      </c>
      <c r="G81" s="114">
        <v>0</v>
      </c>
      <c r="H81" s="111">
        <f t="shared" si="3"/>
        <v>0</v>
      </c>
    </row>
    <row r="82" spans="1:8" s="54" customFormat="1" ht="15" customHeight="1" x14ac:dyDescent="0.2">
      <c r="A82" s="139" t="s">
        <v>322</v>
      </c>
      <c r="B82" s="139"/>
      <c r="C82" s="112">
        <f>SUM(C74+C62+C59+C48+C38+C28+C18+C10)</f>
        <v>695000</v>
      </c>
      <c r="D82" s="112">
        <f>SUM(D74+D62+D59+D48+D38+D28+D18+D10)</f>
        <v>415585.57</v>
      </c>
      <c r="E82" s="112">
        <f>SUM(E74+E62+E59+E48+E38+E28+E18+E10)</f>
        <v>1110585.57</v>
      </c>
      <c r="F82" s="112">
        <f>SUM(F74+F62+F58+F48+F38+F28+F18+F10)</f>
        <v>716136.46</v>
      </c>
      <c r="G82" s="112">
        <f>SUM(G74+G62+G58+G48+G38+G28+G18+G10)</f>
        <v>716136.46</v>
      </c>
      <c r="H82" s="112">
        <f>SUM(H74+H62+H59+H48+H38+H28+H18+H10)</f>
        <v>394449.11</v>
      </c>
    </row>
    <row r="85" spans="1:8" ht="12.95" customHeight="1" x14ac:dyDescent="0.2">
      <c r="A85" s="140"/>
      <c r="B85" s="140"/>
      <c r="C85" s="140"/>
      <c r="D85" s="140"/>
      <c r="E85" s="140"/>
      <c r="F85" s="140"/>
      <c r="G85" s="140"/>
      <c r="H85" s="140"/>
    </row>
    <row r="86" spans="1:8" ht="14.45" customHeight="1" x14ac:dyDescent="0.2"/>
    <row r="90" spans="1:8" x14ac:dyDescent="0.2">
      <c r="B90" s="24"/>
      <c r="C90" s="88"/>
      <c r="D90" s="88"/>
      <c r="E90" s="88"/>
      <c r="F90" s="88"/>
      <c r="G90" s="88"/>
      <c r="H90" s="88"/>
    </row>
    <row r="91" spans="1:8" x14ac:dyDescent="0.2">
      <c r="B91" s="24"/>
      <c r="C91" s="88"/>
      <c r="D91" s="88"/>
      <c r="E91" s="88"/>
      <c r="F91" s="88"/>
      <c r="G91" s="88"/>
      <c r="H91" s="88"/>
    </row>
    <row r="92" spans="1:8" x14ac:dyDescent="0.2">
      <c r="B92" s="24"/>
      <c r="C92" s="88"/>
      <c r="D92" s="88"/>
      <c r="E92" s="88"/>
      <c r="F92" s="88"/>
      <c r="G92" s="88"/>
      <c r="H92" s="88"/>
    </row>
    <row r="93" spans="1:8" x14ac:dyDescent="0.2">
      <c r="B93" s="24"/>
      <c r="C93" s="88"/>
      <c r="D93" s="88"/>
      <c r="E93" s="88"/>
      <c r="F93" s="88"/>
      <c r="G93" s="88"/>
      <c r="H93" s="88"/>
    </row>
    <row r="94" spans="1:8" x14ac:dyDescent="0.2">
      <c r="B94" s="24"/>
      <c r="C94" s="88"/>
      <c r="D94" s="88"/>
      <c r="E94" s="88"/>
      <c r="F94" s="88"/>
      <c r="G94" s="88"/>
      <c r="H94" s="88"/>
    </row>
    <row r="95" spans="1:8" x14ac:dyDescent="0.2">
      <c r="B95" s="24"/>
      <c r="C95" s="88"/>
      <c r="D95" s="88"/>
      <c r="E95" s="88"/>
      <c r="F95" s="88"/>
      <c r="G95" s="88"/>
      <c r="H95" s="88"/>
    </row>
    <row r="96" spans="1:8" x14ac:dyDescent="0.2">
      <c r="B96" s="24"/>
      <c r="C96" s="88"/>
      <c r="D96" s="88"/>
      <c r="E96" s="88"/>
      <c r="F96" s="88"/>
      <c r="G96" s="88"/>
      <c r="H96" s="88"/>
    </row>
    <row r="97" spans="3:8" s="48" customFormat="1" ht="12.95" customHeight="1" x14ac:dyDescent="0.15">
      <c r="C97" s="107"/>
      <c r="D97" s="107"/>
      <c r="E97" s="107"/>
      <c r="F97" s="107"/>
      <c r="G97" s="107"/>
      <c r="H97" s="107"/>
    </row>
    <row r="98" spans="3:8" s="48" customFormat="1" ht="12.95" customHeight="1" x14ac:dyDescent="0.15">
      <c r="C98" s="107"/>
      <c r="D98" s="107"/>
      <c r="E98" s="107"/>
      <c r="F98" s="107"/>
      <c r="G98" s="107"/>
      <c r="H98" s="107"/>
    </row>
    <row r="99" spans="3:8" s="48" customFormat="1" ht="12.95" customHeight="1" x14ac:dyDescent="0.15">
      <c r="C99" s="107"/>
      <c r="D99" s="107"/>
      <c r="E99" s="107"/>
      <c r="F99" s="107"/>
      <c r="G99" s="107"/>
      <c r="H99" s="107"/>
    </row>
  </sheetData>
  <mergeCells count="9">
    <mergeCell ref="A82:B82"/>
    <mergeCell ref="A85:H85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2" fitToHeight="0" orientation="landscape" horizontalDpi="360" verticalDpi="360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</vt:lpstr>
      <vt:lpstr>2</vt:lpstr>
      <vt:lpstr>8</vt:lpstr>
      <vt:lpstr>9.1</vt:lpstr>
      <vt:lpstr>'1'!Área_de_impresión</vt:lpstr>
      <vt:lpstr>'2'!Área_de_impresión</vt:lpstr>
      <vt:lpstr>'8'!Área_de_impresión</vt:lpstr>
      <vt:lpstr>'9.1'!Área_de_impresión</vt:lpstr>
      <vt:lpstr>'1'!Títulos_a_imprimir</vt:lpstr>
      <vt:lpstr>'2'!Títulos_a_imprimir</vt:lpstr>
      <vt:lpstr>'8'!Títulos_a_imprimir</vt:lpstr>
      <vt:lpstr>'9.1'!Títulos_a_imprimir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hernandez</dc:creator>
  <cp:lastModifiedBy>Admin</cp:lastModifiedBy>
  <cp:lastPrinted>2025-11-28T22:34:25Z</cp:lastPrinted>
  <dcterms:created xsi:type="dcterms:W3CDTF">2025-11-28T22:22:09Z</dcterms:created>
  <dcterms:modified xsi:type="dcterms:W3CDTF">2025-12-03T04:54:17Z</dcterms:modified>
</cp:coreProperties>
</file>